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ammortamento prestito excel xls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<sst xmlns="http://schemas.openxmlformats.org/spreadsheetml/2006/main" count="32" uniqueCount="30">
  <si>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Argomenti correlati al piano di ammortamento in excel:</t>
  </si>
  <si>
    <t>Dati personalizzabili:</t>
  </si>
  <si>
    <t>Importo del prestito:</t>
  </si>
  <si>
    <t>Durata del prestito in anni:</t>
  </si>
  <si>
    <t>Costo di ogni singola rata:</t>
  </si>
  <si>
    <t>Tasso Tan annuale:</t>
  </si>
  <si>
    <t>Numero di rate annuali:</t>
  </si>
  <si>
    <t>Pagamento 1^ rata:</t>
  </si>
  <si>
    <t>Numero totale delle rate:</t>
  </si>
  <si>
    <t>Nr. delle</t>
  </si>
  <si>
    <t>Scadenza</t>
  </si>
  <si>
    <t>Riporto</t>
  </si>
  <si>
    <t>Quota</t>
  </si>
  <si>
    <t>Debito</t>
  </si>
  <si>
    <t>Somma</t>
  </si>
  <si>
    <t>Capitale</t>
  </si>
  <si>
    <t>rate</t>
  </si>
  <si>
    <t>pagamento</t>
  </si>
  <si>
    <t>interessi</t>
  </si>
  <si>
    <t>capitale</t>
  </si>
  <si>
    <t>residuo</t>
  </si>
  <si>
    <t>rimborsato</t>
  </si>
  <si>
    <t>debito residuo</t>
  </si>
  <si>
    <t xml:space="preserve"> importo, tan annuale, durata del prestito e numero di rate annuali.</t>
  </si>
  <si>
    <t>E' prevista una rata di Pre-Ammortamento? Per più info e calcolo su:</t>
  </si>
  <si>
    <t>Calcolo Rata di PreAmmortamento Prestito + Excel</t>
  </si>
  <si>
    <t>Prestiti Personali con Durata Fino A 15 Anni &amp; Banche che Li Fanno</t>
  </si>
  <si>
    <t>Calcolo Consolidamento Debiti in Unica Rata + Liquidità Aggiuntiva!</t>
  </si>
  <si>
    <t>Piccoli Prestiti Personali A Partire da 500 Euro: Istituti Che Li Erogano</t>
  </si>
  <si>
    <t>Foglio di calcolo piano di ammortamento di un prestito in excel xls by SocialFin.it - Edizione 2024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</si>
</sst>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General_)"/>
    <numFmt numFmtId="165" formatCode="mmm\ yy"/>
    <numFmt numFmtId="166" formatCode="[$€-2]\ #,##0.00"/>
    <numFmt numFmtId="167" formatCode="d\ mmm\ yyyy"/>
    <numFmt numFmtId="168" formatCode="d\ mmm\ yy"/>
  </numFmts>
  <fonts count="58">
    <font>
      <sz val="11"/>
      <color indexed="8"/>
      <name val="Calibri"/>
      <family val="0"/>
    </font>
    <font>
      <sz val="10"/>
      <color indexed="8"/>
      <name val="Arial"/>
      <family val="0"/>
    </font>
    <font>
      <b/>
      <sz val="10"/>
      <color indexed="9"/>
      <name val="Arial"/>
      <family val="0"/>
    </font>
    <font>
      <b/>
      <u val="single"/>
      <sz val="11"/>
      <color indexed="10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 Black"/>
      <family val="2"/>
    </font>
    <font>
      <b/>
      <sz val="10"/>
      <color indexed="10"/>
      <name val="Arial Black"/>
      <family val="2"/>
    </font>
    <font>
      <u val="single"/>
      <sz val="10"/>
      <color indexed="10"/>
      <name val="Arial Black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11"/>
      <name val="Arial"/>
      <family val="2"/>
    </font>
    <font>
      <b/>
      <sz val="12"/>
      <color indexed="12"/>
      <name val="Arial Black"/>
      <family val="2"/>
    </font>
    <font>
      <b/>
      <sz val="9"/>
      <color indexed="8"/>
      <name val="Arial"/>
      <family val="2"/>
    </font>
    <font>
      <b/>
      <sz val="10"/>
      <color indexed="11"/>
      <name val="Arial"/>
      <family val="2"/>
    </font>
    <font>
      <b/>
      <sz val="11"/>
      <color indexed="9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3.2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2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"/>
      <family val="2"/>
    </font>
    <font>
      <b/>
      <u val="single"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3.2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0000FF"/>
      <name val="Arial"/>
      <family val="2"/>
    </font>
    <font>
      <b/>
      <sz val="11"/>
      <color rgb="FF0000FF"/>
      <name val="Arial"/>
      <family val="2"/>
    </font>
    <font>
      <b/>
      <sz val="10"/>
      <color theme="1"/>
      <name val="Arial"/>
      <family val="2"/>
    </font>
    <font>
      <b/>
      <u val="single"/>
      <sz val="10"/>
      <color theme="10"/>
      <name val="Arial"/>
      <family val="2"/>
    </font>
    <font>
      <b/>
      <u val="single"/>
      <sz val="11"/>
      <color theme="1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57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40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1" fillId="28" borderId="1" applyNumberFormat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0" fontId="43" fillId="20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</cellStyleXfs>
  <cellXfs count="75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164" fontId="1" fillId="0" borderId="0" xfId="0" applyNumberFormat="1" applyFont="1" applyFill="1" applyAlignment="1" applyProtection="1">
      <alignment/>
      <protection/>
    </xf>
    <xf numFmtId="165" fontId="1" fillId="0" borderId="0" xfId="0" applyNumberFormat="1" applyFont="1" applyFill="1" applyAlignment="1" applyProtection="1">
      <alignment/>
      <protection/>
    </xf>
    <xf numFmtId="164" fontId="1" fillId="33" borderId="0" xfId="0" applyNumberFormat="1" applyFont="1" applyFill="1" applyAlignment="1" applyProtection="1">
      <alignment/>
      <protection/>
    </xf>
    <xf numFmtId="0" fontId="1" fillId="33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vertical="center"/>
      <protection/>
    </xf>
    <xf numFmtId="164" fontId="4" fillId="0" borderId="0" xfId="0" applyNumberFormat="1" applyFont="1" applyFill="1" applyAlignment="1" applyProtection="1">
      <alignment vertical="center"/>
      <protection/>
    </xf>
    <xf numFmtId="165" fontId="1" fillId="0" borderId="0" xfId="0" applyNumberFormat="1" applyFont="1" applyFill="1" applyAlignment="1" applyProtection="1">
      <alignment vertical="center"/>
      <protection/>
    </xf>
    <xf numFmtId="164" fontId="5" fillId="0" borderId="0" xfId="0" applyNumberFormat="1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/>
      <protection/>
    </xf>
    <xf numFmtId="165" fontId="8" fillId="0" borderId="10" xfId="0" applyNumberFormat="1" applyFont="1" applyFill="1" applyBorder="1" applyAlignment="1" applyProtection="1">
      <alignment/>
      <protection/>
    </xf>
    <xf numFmtId="164" fontId="7" fillId="0" borderId="10" xfId="0" applyNumberFormat="1" applyFont="1" applyFill="1" applyBorder="1" applyAlignment="1" applyProtection="1">
      <alignment horizontal="centerContinuous"/>
      <protection/>
    </xf>
    <xf numFmtId="0" fontId="8" fillId="0" borderId="10" xfId="0" applyFont="1" applyFill="1" applyBorder="1" applyAlignment="1" applyProtection="1">
      <alignment horizontal="centerContinuous"/>
      <protection/>
    </xf>
    <xf numFmtId="164" fontId="8" fillId="0" borderId="10" xfId="0" applyNumberFormat="1" applyFont="1" applyFill="1" applyBorder="1" applyAlignment="1" applyProtection="1">
      <alignment horizontal="centerContinuous"/>
      <protection/>
    </xf>
    <xf numFmtId="164" fontId="8" fillId="0" borderId="10" xfId="0" applyNumberFormat="1" applyFont="1" applyFill="1" applyBorder="1" applyAlignment="1" applyProtection="1">
      <alignment/>
      <protection/>
    </xf>
    <xf numFmtId="0" fontId="6" fillId="0" borderId="11" xfId="0" applyFont="1" applyFill="1" applyBorder="1" applyAlignment="1" applyProtection="1">
      <alignment/>
      <protection/>
    </xf>
    <xf numFmtId="0" fontId="1" fillId="34" borderId="0" xfId="0" applyFont="1" applyFill="1" applyAlignment="1" applyProtection="1">
      <alignment/>
      <protection/>
    </xf>
    <xf numFmtId="164" fontId="13" fillId="0" borderId="12" xfId="0" applyNumberFormat="1" applyFont="1" applyFill="1" applyBorder="1" applyAlignment="1" applyProtection="1">
      <alignment/>
      <protection/>
    </xf>
    <xf numFmtId="168" fontId="13" fillId="0" borderId="12" xfId="0" applyNumberFormat="1" applyFont="1" applyFill="1" applyBorder="1" applyAlignment="1" applyProtection="1">
      <alignment/>
      <protection/>
    </xf>
    <xf numFmtId="4" fontId="13" fillId="0" borderId="12" xfId="0" applyNumberFormat="1" applyFont="1" applyFill="1" applyBorder="1" applyAlignment="1" applyProtection="1">
      <alignment/>
      <protection/>
    </xf>
    <xf numFmtId="164" fontId="1" fillId="0" borderId="0" xfId="0" applyNumberFormat="1" applyFont="1" applyFill="1" applyAlignment="1" applyProtection="1">
      <alignment horizontal="left"/>
      <protection/>
    </xf>
    <xf numFmtId="0" fontId="1" fillId="0" borderId="0" xfId="0" applyFont="1" applyFill="1" applyAlignment="1" applyProtection="1">
      <alignment horizontal="left"/>
      <protection/>
    </xf>
    <xf numFmtId="164" fontId="4" fillId="0" borderId="0" xfId="0" applyNumberFormat="1" applyFont="1" applyFill="1" applyAlignment="1" applyProtection="1">
      <alignment horizontal="left" vertical="center"/>
      <protection/>
    </xf>
    <xf numFmtId="164" fontId="53" fillId="0" borderId="0" xfId="0" applyNumberFormat="1" applyFont="1" applyFill="1" applyAlignment="1" applyProtection="1">
      <alignment horizontal="left" vertical="center"/>
      <protection/>
    </xf>
    <xf numFmtId="165" fontId="54" fillId="0" borderId="0" xfId="0" applyNumberFormat="1" applyFont="1" applyFill="1" applyAlignment="1" applyProtection="1">
      <alignment horizontal="left" vertical="center"/>
      <protection/>
    </xf>
    <xf numFmtId="164" fontId="5" fillId="0" borderId="0" xfId="0" applyNumberFormat="1" applyFont="1" applyFill="1" applyAlignment="1" applyProtection="1">
      <alignment horizontal="left"/>
      <protection/>
    </xf>
    <xf numFmtId="164" fontId="4" fillId="0" borderId="0" xfId="0" applyNumberFormat="1" applyFont="1" applyFill="1" applyAlignment="1" applyProtection="1">
      <alignment horizontal="left" vertical="top"/>
      <protection/>
    </xf>
    <xf numFmtId="165" fontId="55" fillId="0" borderId="0" xfId="0" applyNumberFormat="1" applyFont="1" applyFill="1" applyAlignment="1" applyProtection="1">
      <alignment horizontal="left" vertical="top"/>
      <protection/>
    </xf>
    <xf numFmtId="164" fontId="53" fillId="0" borderId="0" xfId="0" applyNumberFormat="1" applyFont="1" applyFill="1" applyAlignment="1" applyProtection="1">
      <alignment horizontal="left" vertical="top"/>
      <protection/>
    </xf>
    <xf numFmtId="164" fontId="5" fillId="0" borderId="0" xfId="0" applyNumberFormat="1" applyFont="1" applyFill="1" applyAlignment="1" applyProtection="1">
      <alignment horizontal="left" vertical="top"/>
      <protection/>
    </xf>
    <xf numFmtId="164" fontId="1" fillId="0" borderId="0" xfId="0" applyNumberFormat="1" applyFont="1" applyFill="1" applyAlignment="1" applyProtection="1">
      <alignment horizontal="left" vertical="top"/>
      <protection/>
    </xf>
    <xf numFmtId="165" fontId="1" fillId="0" borderId="0" xfId="0" applyNumberFormat="1" applyFont="1" applyFill="1" applyAlignment="1" applyProtection="1">
      <alignment horizontal="left" vertical="top"/>
      <protection/>
    </xf>
    <xf numFmtId="164" fontId="5" fillId="0" borderId="0" xfId="0" applyNumberFormat="1" applyFont="1" applyFill="1" applyAlignment="1" applyProtection="1">
      <alignment horizontal="left" vertical="top"/>
      <protection/>
    </xf>
    <xf numFmtId="0" fontId="1" fillId="0" borderId="0" xfId="0" applyFont="1" applyFill="1" applyAlignment="1" applyProtection="1">
      <alignment horizontal="left" vertical="top"/>
      <protection/>
    </xf>
    <xf numFmtId="0" fontId="6" fillId="0" borderId="0" xfId="0" applyFont="1" applyFill="1" applyAlignment="1" applyProtection="1">
      <alignment horizontal="left" vertical="top"/>
      <protection/>
    </xf>
    <xf numFmtId="164" fontId="56" fillId="0" borderId="0" xfId="36" applyNumberFormat="1" applyFont="1" applyFill="1" applyAlignment="1" applyProtection="1">
      <alignment horizontal="left" vertical="top"/>
      <protection/>
    </xf>
    <xf numFmtId="0" fontId="56" fillId="0" borderId="0" xfId="36" applyFont="1" applyFill="1" applyAlignment="1" applyProtection="1">
      <alignment horizontal="left" vertical="top"/>
      <protection/>
    </xf>
    <xf numFmtId="164" fontId="13" fillId="0" borderId="13" xfId="0" applyNumberFormat="1" applyFont="1" applyFill="1" applyBorder="1" applyAlignment="1" applyProtection="1">
      <alignment/>
      <protection/>
    </xf>
    <xf numFmtId="168" fontId="13" fillId="0" borderId="13" xfId="0" applyNumberFormat="1" applyFont="1" applyFill="1" applyBorder="1" applyAlignment="1" applyProtection="1">
      <alignment/>
      <protection/>
    </xf>
    <xf numFmtId="4" fontId="13" fillId="0" borderId="13" xfId="0" applyNumberFormat="1" applyFont="1" applyFill="1" applyBorder="1" applyAlignment="1" applyProtection="1">
      <alignment/>
      <protection/>
    </xf>
    <xf numFmtId="164" fontId="13" fillId="0" borderId="14" xfId="0" applyNumberFormat="1" applyFont="1" applyFill="1" applyBorder="1" applyAlignment="1" applyProtection="1">
      <alignment horizontal="center" vertical="center"/>
      <protection/>
    </xf>
    <xf numFmtId="165" fontId="13" fillId="0" borderId="15" xfId="0" applyNumberFormat="1" applyFont="1" applyFill="1" applyBorder="1" applyAlignment="1" applyProtection="1">
      <alignment horizontal="center" vertical="center"/>
      <protection/>
    </xf>
    <xf numFmtId="164" fontId="13" fillId="0" borderId="15" xfId="0" applyNumberFormat="1" applyFont="1" applyFill="1" applyBorder="1" applyAlignment="1" applyProtection="1">
      <alignment horizontal="center" vertical="center"/>
      <protection/>
    </xf>
    <xf numFmtId="164" fontId="13" fillId="0" borderId="16" xfId="0" applyNumberFormat="1" applyFont="1" applyFill="1" applyBorder="1" applyAlignment="1" applyProtection="1">
      <alignment horizontal="center" vertical="center"/>
      <protection/>
    </xf>
    <xf numFmtId="164" fontId="13" fillId="0" borderId="17" xfId="0" applyNumberFormat="1" applyFont="1" applyFill="1" applyBorder="1" applyAlignment="1" applyProtection="1">
      <alignment horizontal="center" vertical="center"/>
      <protection/>
    </xf>
    <xf numFmtId="165" fontId="13" fillId="0" borderId="18" xfId="0" applyNumberFormat="1" applyFont="1" applyFill="1" applyBorder="1" applyAlignment="1" applyProtection="1">
      <alignment horizontal="center" vertical="center"/>
      <protection/>
    </xf>
    <xf numFmtId="164" fontId="13" fillId="0" borderId="18" xfId="0" applyNumberFormat="1" applyFont="1" applyFill="1" applyBorder="1" applyAlignment="1" applyProtection="1">
      <alignment horizontal="center" vertical="center"/>
      <protection/>
    </xf>
    <xf numFmtId="164" fontId="13" fillId="0" borderId="18" xfId="0" applyNumberFormat="1" applyFont="1" applyFill="1" applyBorder="1" applyAlignment="1" applyProtection="1">
      <alignment horizontal="center" vertical="center"/>
      <protection/>
    </xf>
    <xf numFmtId="164" fontId="13" fillId="0" borderId="19" xfId="0" applyNumberFormat="1" applyFont="1" applyFill="1" applyBorder="1" applyAlignment="1" applyProtection="1">
      <alignment horizontal="center" vertical="center"/>
      <protection/>
    </xf>
    <xf numFmtId="164" fontId="13" fillId="35" borderId="15" xfId="0" applyNumberFormat="1" applyFont="1" applyFill="1" applyBorder="1" applyAlignment="1" applyProtection="1">
      <alignment horizontal="center" vertical="center"/>
      <protection/>
    </xf>
    <xf numFmtId="164" fontId="13" fillId="35" borderId="18" xfId="0" applyNumberFormat="1" applyFont="1" applyFill="1" applyBorder="1" applyAlignment="1" applyProtection="1">
      <alignment horizontal="center" vertical="center"/>
      <protection/>
    </xf>
    <xf numFmtId="0" fontId="57" fillId="0" borderId="0" xfId="36" applyFont="1" applyFill="1" applyAlignment="1" applyProtection="1">
      <alignment vertical="center"/>
      <protection/>
    </xf>
    <xf numFmtId="164" fontId="57" fillId="0" borderId="0" xfId="36" applyNumberFormat="1" applyFont="1" applyFill="1" applyAlignment="1" applyProtection="1">
      <alignment/>
      <protection/>
    </xf>
    <xf numFmtId="0" fontId="57" fillId="0" borderId="0" xfId="36" applyFont="1" applyFill="1" applyAlignment="1" applyProtection="1">
      <alignment/>
      <protection/>
    </xf>
    <xf numFmtId="0" fontId="1" fillId="0" borderId="0" xfId="0" applyFont="1" applyFill="1" applyAlignment="1" applyProtection="1">
      <alignment vertical="top"/>
      <protection/>
    </xf>
    <xf numFmtId="164" fontId="1" fillId="0" borderId="0" xfId="0" applyNumberFormat="1" applyFont="1" applyFill="1" applyAlignment="1" applyProtection="1">
      <alignment vertical="top"/>
      <protection/>
    </xf>
    <xf numFmtId="165" fontId="1" fillId="0" borderId="0" xfId="0" applyNumberFormat="1" applyFont="1" applyFill="1" applyAlignment="1" applyProtection="1">
      <alignment vertical="top"/>
      <protection/>
    </xf>
    <xf numFmtId="0" fontId="57" fillId="0" borderId="0" xfId="36" applyFont="1" applyFill="1" applyAlignment="1" applyProtection="1">
      <alignment vertical="top"/>
      <protection/>
    </xf>
    <xf numFmtId="164" fontId="57" fillId="0" borderId="0" xfId="36" applyNumberFormat="1" applyFont="1" applyFill="1" applyAlignment="1" applyProtection="1">
      <alignment vertical="top"/>
      <protection/>
    </xf>
    <xf numFmtId="0" fontId="0" fillId="0" borderId="0" xfId="0" applyFill="1" applyAlignment="1" applyProtection="1">
      <alignment vertical="top"/>
      <protection/>
    </xf>
    <xf numFmtId="164" fontId="9" fillId="0" borderId="0" xfId="0" applyNumberFormat="1" applyFont="1" applyFill="1" applyBorder="1" applyAlignment="1" applyProtection="1">
      <alignment vertical="top"/>
      <protection/>
    </xf>
    <xf numFmtId="164" fontId="10" fillId="0" borderId="0" xfId="0" applyNumberFormat="1" applyFont="1" applyFill="1" applyBorder="1" applyAlignment="1" applyProtection="1">
      <alignment horizontal="right" vertical="top"/>
      <protection/>
    </xf>
    <xf numFmtId="167" fontId="14" fillId="0" borderId="0" xfId="0" applyNumberFormat="1" applyFont="1" applyFill="1" applyBorder="1" applyAlignment="1" applyProtection="1">
      <alignment horizontal="center" vertical="top"/>
      <protection locked="0"/>
    </xf>
    <xf numFmtId="164" fontId="11" fillId="0" borderId="0" xfId="0" applyNumberFormat="1" applyFont="1" applyFill="1" applyBorder="1" applyAlignment="1" applyProtection="1">
      <alignment horizontal="center" vertical="top"/>
      <protection/>
    </xf>
    <xf numFmtId="164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Font="1" applyFill="1" applyBorder="1" applyAlignment="1" applyProtection="1">
      <alignment vertical="top"/>
      <protection/>
    </xf>
    <xf numFmtId="164" fontId="15" fillId="33" borderId="0" xfId="0" applyNumberFormat="1" applyFont="1" applyFill="1" applyAlignment="1" applyProtection="1">
      <alignment vertical="center"/>
      <protection/>
    </xf>
    <xf numFmtId="0" fontId="1" fillId="36" borderId="0" xfId="0" applyFont="1" applyFill="1" applyAlignment="1" applyProtection="1">
      <alignment/>
      <protection/>
    </xf>
    <xf numFmtId="164" fontId="7" fillId="0" borderId="20" xfId="0" applyNumberFormat="1" applyFont="1" applyFill="1" applyBorder="1" applyAlignment="1" applyProtection="1">
      <alignment/>
      <protection/>
    </xf>
    <xf numFmtId="3" fontId="14" fillId="0" borderId="0" xfId="0" applyNumberFormat="1" applyFont="1" applyFill="1" applyBorder="1" applyAlignment="1" applyProtection="1">
      <alignment horizontal="center" vertical="top"/>
      <protection locked="0"/>
    </xf>
    <xf numFmtId="164" fontId="11" fillId="0" borderId="0" xfId="0" applyNumberFormat="1" applyFont="1" applyFill="1" applyBorder="1" applyAlignment="1" applyProtection="1">
      <alignment horizontal="center" vertical="top"/>
      <protection locked="0"/>
    </xf>
    <xf numFmtId="10" fontId="14" fillId="0" borderId="0" xfId="0" applyNumberFormat="1" applyFont="1" applyFill="1" applyBorder="1" applyAlignment="1" applyProtection="1">
      <alignment horizontal="center" vertical="top"/>
      <protection locked="0"/>
    </xf>
    <xf numFmtId="164" fontId="5" fillId="0" borderId="0" xfId="0" applyNumberFormat="1" applyFont="1" applyFill="1" applyBorder="1" applyAlignment="1" applyProtection="1">
      <alignment horizontal="center" vertical="top"/>
      <protection/>
    </xf>
    <xf numFmtId="166" fontId="12" fillId="0" borderId="0" xfId="0" applyNumberFormat="1" applyFont="1" applyFill="1" applyBorder="1" applyAlignment="1" applyProtection="1">
      <alignment horizontal="center" vertical="top"/>
      <protection/>
    </xf>
  </cellXfs>
  <cellStyles count="4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Neutrale" xfId="44"/>
    <cellStyle name="Nota" xfId="45"/>
    <cellStyle name="Output" xfId="46"/>
    <cellStyle name="Testo avviso" xfId="47"/>
    <cellStyle name="Testo descrittivo" xfId="48"/>
    <cellStyle name="Titolo" xfId="49"/>
    <cellStyle name="Titolo 1" xfId="50"/>
    <cellStyle name="Titolo 2" xfId="51"/>
    <cellStyle name="Titolo 3" xfId="52"/>
    <cellStyle name="Titolo 4" xfId="53"/>
    <cellStyle name="Totale" xfId="54"/>
    <cellStyle name="Valore non valido" xfId="55"/>
    <cellStyle name="Valore valido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FF"/>
      <rgbColor rgb="000033CC"/>
      <rgbColor rgb="00FF0000"/>
      <rgbColor rgb="00DBE5F1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www.socialfin.it/calcolo-piano-di-ammortamento-prestito-rata-fissa-costante.htm" TargetMode="External" /><Relationship Id="rId3" Type="http://schemas.openxmlformats.org/officeDocument/2006/relationships/hyperlink" Target="https://www.socialfin.it/calcolo-piano-di-ammortamento-prestito-rata-fissa-costante.ht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209550</xdr:rowOff>
    </xdr:from>
    <xdr:to>
      <xdr:col>3</xdr:col>
      <xdr:colOff>876300</xdr:colOff>
      <xdr:row>3</xdr:row>
      <xdr:rowOff>57150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09550"/>
          <a:ext cx="22764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socialfin.it/calcolo-interessi-di-preammortamento-mutuo-excel.htm" TargetMode="External" /><Relationship Id="rId2" Type="http://schemas.openxmlformats.org/officeDocument/2006/relationships/hyperlink" Target="https://www.socialfin.it/prestiti-personali-180-mesi-o-rate-rimborsabili-in-15-anni.htm" TargetMode="External" /><Relationship Id="rId3" Type="http://schemas.openxmlformats.org/officeDocument/2006/relationships/hyperlink" Target="https://www.socialfin.it/calcolo-consolidamento-debiti-da-prestiti-e-finanziamenti.htm" TargetMode="External" /><Relationship Id="rId4" Type="http://schemas.openxmlformats.org/officeDocument/2006/relationships/hyperlink" Target="https://www.socialfin.it/finanziamenti-e-piccoli-prestiti-a-partire-da-500-euro.htm" TargetMode="External" /><Relationship Id="rId5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2"/>
  <sheetViews>
    <sheetView showGridLines="0" tabSelected="1" zoomScale="120" zoomScaleNormal="120" zoomScalePageLayoutView="120" workbookViewId="0" topLeftCell="A1">
      <pane xSplit="10" ySplit="12" topLeftCell="IT13" activePane="bottomRight" state="frozen"/>
      <selection pane="topLeft" activeCell="A1" sqref="A1"/>
      <selection pane="topRight" activeCell="K1" sqref="K1"/>
      <selection pane="bottomLeft" activeCell="A12" sqref="A12"/>
      <selection pane="bottomRight" activeCell="J57" sqref="J57"/>
    </sheetView>
  </sheetViews>
  <sheetFormatPr defaultColWidth="9.140625" defaultRowHeight="15"/>
  <cols>
    <col min="1" max="1" width="2.57421875" style="1" customWidth="1"/>
    <col min="2" max="2" width="8.28125" style="2" customWidth="1"/>
    <col min="3" max="3" width="13.421875" style="3" customWidth="1"/>
    <col min="4" max="4" width="15.8515625" style="2" customWidth="1"/>
    <col min="5" max="5" width="12.140625" style="2" customWidth="1"/>
    <col min="6" max="6" width="12.421875" style="2" customWidth="1"/>
    <col min="7" max="7" width="14.8515625" style="2" customWidth="1"/>
    <col min="8" max="8" width="14.57421875" style="2" customWidth="1"/>
    <col min="9" max="9" width="17.00390625" style="1" customWidth="1"/>
    <col min="10" max="255" width="9.28125" style="1" customWidth="1"/>
  </cols>
  <sheetData>
    <row r="1" spans="5:9" ht="17.25" customHeight="1">
      <c r="E1" s="67" t="s">
        <v>0</v>
      </c>
      <c r="F1" s="4"/>
      <c r="G1" s="4"/>
      <c r="H1" s="4"/>
      <c r="I1" s="5"/>
    </row>
    <row r="2" spans="5:10" ht="17.25" customHeight="1">
      <c r="E2" s="52" t="s">
        <v>26</v>
      </c>
      <c r="F2" s="53"/>
      <c r="G2" s="53"/>
      <c r="H2" s="53"/>
      <c r="I2" s="54"/>
      <c r="J2" s="6"/>
    </row>
    <row r="3" spans="5:9" ht="18.75" customHeight="1">
      <c r="E3" s="52" t="s">
        <v>27</v>
      </c>
      <c r="F3" s="53"/>
      <c r="G3" s="53"/>
      <c r="H3" s="53"/>
      <c r="I3" s="54"/>
    </row>
    <row r="4" spans="1:255" s="60" customFormat="1" ht="20.25" customHeight="1" thickBot="1">
      <c r="A4" s="55"/>
      <c r="B4" s="56"/>
      <c r="C4" s="57"/>
      <c r="D4" s="56"/>
      <c r="E4" s="58" t="s">
        <v>28</v>
      </c>
      <c r="F4" s="59"/>
      <c r="G4" s="59"/>
      <c r="H4" s="59"/>
      <c r="I4" s="58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DY4" s="55"/>
      <c r="DZ4" s="55"/>
      <c r="EA4" s="55"/>
      <c r="EB4" s="55"/>
      <c r="EC4" s="55"/>
      <c r="ED4" s="55"/>
      <c r="EE4" s="55"/>
      <c r="EF4" s="55"/>
      <c r="EG4" s="55"/>
      <c r="EH4" s="55"/>
      <c r="EI4" s="55"/>
      <c r="EJ4" s="55"/>
      <c r="EK4" s="55"/>
      <c r="EL4" s="55"/>
      <c r="EM4" s="55"/>
      <c r="EN4" s="55"/>
      <c r="EO4" s="55"/>
      <c r="EP4" s="55"/>
      <c r="EQ4" s="55"/>
      <c r="ER4" s="55"/>
      <c r="ES4" s="55"/>
      <c r="ET4" s="55"/>
      <c r="EU4" s="55"/>
      <c r="EV4" s="55"/>
      <c r="EW4" s="55"/>
      <c r="EX4" s="55"/>
      <c r="EY4" s="55"/>
      <c r="EZ4" s="55"/>
      <c r="FA4" s="55"/>
      <c r="FB4" s="55"/>
      <c r="FC4" s="55"/>
      <c r="FD4" s="55"/>
      <c r="FE4" s="55"/>
      <c r="FF4" s="55"/>
      <c r="FG4" s="55"/>
      <c r="FH4" s="55"/>
      <c r="FI4" s="55"/>
      <c r="FJ4" s="55"/>
      <c r="FK4" s="55"/>
      <c r="FL4" s="55"/>
      <c r="FM4" s="55"/>
      <c r="FN4" s="55"/>
      <c r="FO4" s="55"/>
      <c r="FP4" s="55"/>
      <c r="FQ4" s="55"/>
      <c r="FR4" s="55"/>
      <c r="FS4" s="55"/>
      <c r="FT4" s="55"/>
      <c r="FU4" s="55"/>
      <c r="FV4" s="55"/>
      <c r="FW4" s="55"/>
      <c r="FX4" s="55"/>
      <c r="FY4" s="55"/>
      <c r="FZ4" s="55"/>
      <c r="GA4" s="55"/>
      <c r="GB4" s="55"/>
      <c r="GC4" s="55"/>
      <c r="GD4" s="55"/>
      <c r="GE4" s="55"/>
      <c r="GF4" s="55"/>
      <c r="GG4" s="55"/>
      <c r="GH4" s="55"/>
      <c r="GI4" s="55"/>
      <c r="GJ4" s="55"/>
      <c r="GK4" s="55"/>
      <c r="GL4" s="55"/>
      <c r="GM4" s="55"/>
      <c r="GN4" s="55"/>
      <c r="GO4" s="55"/>
      <c r="GP4" s="55"/>
      <c r="GQ4" s="55"/>
      <c r="GR4" s="55"/>
      <c r="GS4" s="55"/>
      <c r="GT4" s="55"/>
      <c r="GU4" s="55"/>
      <c r="GV4" s="55"/>
      <c r="GW4" s="55"/>
      <c r="GX4" s="55"/>
      <c r="GY4" s="55"/>
      <c r="GZ4" s="55"/>
      <c r="HA4" s="55"/>
      <c r="HB4" s="55"/>
      <c r="HC4" s="55"/>
      <c r="HD4" s="55"/>
      <c r="HE4" s="55"/>
      <c r="HF4" s="55"/>
      <c r="HG4" s="55"/>
      <c r="HH4" s="55"/>
      <c r="HI4" s="55"/>
      <c r="HJ4" s="55"/>
      <c r="HK4" s="55"/>
      <c r="HL4" s="55"/>
      <c r="HM4" s="55"/>
      <c r="HN4" s="55"/>
      <c r="HO4" s="55"/>
      <c r="HP4" s="55"/>
      <c r="HQ4" s="55"/>
      <c r="HR4" s="55"/>
      <c r="HS4" s="55"/>
      <c r="HT4" s="55"/>
      <c r="HU4" s="55"/>
      <c r="HV4" s="55"/>
      <c r="HW4" s="55"/>
      <c r="HX4" s="55"/>
      <c r="HY4" s="55"/>
      <c r="HZ4" s="55"/>
      <c r="IA4" s="55"/>
      <c r="IB4" s="55"/>
      <c r="IC4" s="55"/>
      <c r="ID4" s="55"/>
      <c r="IE4" s="55"/>
      <c r="IF4" s="55"/>
      <c r="IG4" s="55"/>
      <c r="IH4" s="55"/>
      <c r="II4" s="55"/>
      <c r="IJ4" s="55"/>
      <c r="IK4" s="55"/>
      <c r="IL4" s="55"/>
      <c r="IM4" s="55"/>
      <c r="IN4" s="55"/>
      <c r="IO4" s="55"/>
      <c r="IP4" s="55"/>
      <c r="IQ4" s="55"/>
      <c r="IR4" s="55"/>
      <c r="IS4" s="55"/>
      <c r="IT4" s="55"/>
      <c r="IU4" s="55"/>
    </row>
    <row r="5" spans="2:9" s="10" customFormat="1" ht="15.75" customHeight="1" thickBot="1">
      <c r="B5" s="69" t="s">
        <v>29</v>
      </c>
      <c r="C5" s="11"/>
      <c r="D5" s="12"/>
      <c r="E5" s="13"/>
      <c r="F5" s="14"/>
      <c r="G5" s="14"/>
      <c r="H5" s="15"/>
      <c r="I5" s="16"/>
    </row>
    <row r="6" spans="1:256" s="10" customFormat="1" ht="17.25" customHeight="1">
      <c r="A6" s="7"/>
      <c r="B6" s="25" t="s">
        <v>1</v>
      </c>
      <c r="C6" s="24"/>
      <c r="D6" s="26" t="s">
        <v>23</v>
      </c>
      <c r="E6" s="21"/>
      <c r="F6" s="21"/>
      <c r="G6" s="21"/>
      <c r="H6" s="22"/>
      <c r="I6" s="23"/>
      <c r="J6" s="8"/>
      <c r="K6" s="9"/>
      <c r="L6" s="2"/>
      <c r="M6" s="2"/>
      <c r="N6" s="2"/>
      <c r="O6" s="2"/>
      <c r="P6" s="1"/>
      <c r="Q6" s="7"/>
      <c r="R6" s="8"/>
      <c r="S6" s="9"/>
      <c r="T6" s="2"/>
      <c r="U6" s="2"/>
      <c r="V6" s="2"/>
      <c r="W6" s="2"/>
      <c r="X6" s="1"/>
      <c r="Y6" s="7"/>
      <c r="Z6" s="8"/>
      <c r="AA6" s="9"/>
      <c r="AB6" s="2"/>
      <c r="AC6" s="2"/>
      <c r="AD6" s="2"/>
      <c r="AE6" s="2"/>
      <c r="AF6" s="1"/>
      <c r="AG6" s="7"/>
      <c r="AH6" s="8"/>
      <c r="AI6" s="9"/>
      <c r="AJ6" s="2"/>
      <c r="AK6" s="2"/>
      <c r="AL6" s="2"/>
      <c r="AM6" s="2"/>
      <c r="AN6" s="1"/>
      <c r="AO6" s="7"/>
      <c r="AP6" s="8"/>
      <c r="AQ6" s="9"/>
      <c r="AR6" s="2"/>
      <c r="AS6" s="2"/>
      <c r="AT6" s="2"/>
      <c r="AU6" s="2"/>
      <c r="AV6" s="1"/>
      <c r="AW6" s="7"/>
      <c r="AX6" s="8"/>
      <c r="AY6" s="9"/>
      <c r="AZ6" s="2"/>
      <c r="BA6" s="2"/>
      <c r="BB6" s="2"/>
      <c r="BC6" s="2"/>
      <c r="BD6" s="1"/>
      <c r="BE6" s="7"/>
      <c r="BF6" s="8"/>
      <c r="BG6" s="9"/>
      <c r="BH6" s="2"/>
      <c r="BI6" s="2"/>
      <c r="BJ6" s="2"/>
      <c r="BK6" s="2"/>
      <c r="BL6" s="1"/>
      <c r="BM6" s="7"/>
      <c r="BN6" s="8"/>
      <c r="BO6" s="9"/>
      <c r="BP6" s="2"/>
      <c r="BQ6" s="2"/>
      <c r="BR6" s="2"/>
      <c r="BS6" s="2"/>
      <c r="BT6" s="1"/>
      <c r="BU6" s="7"/>
      <c r="BV6" s="8"/>
      <c r="BW6" s="9"/>
      <c r="BX6" s="2"/>
      <c r="BY6" s="2"/>
      <c r="BZ6" s="2"/>
      <c r="CA6" s="2"/>
      <c r="CB6" s="1"/>
      <c r="CC6" s="7"/>
      <c r="CD6" s="8"/>
      <c r="CE6" s="9"/>
      <c r="CF6" s="2"/>
      <c r="CG6" s="2"/>
      <c r="CH6" s="2"/>
      <c r="CI6" s="2"/>
      <c r="CJ6" s="1"/>
      <c r="CK6" s="7"/>
      <c r="CL6" s="8"/>
      <c r="CM6" s="9"/>
      <c r="CN6" s="2"/>
      <c r="CO6" s="2"/>
      <c r="CP6" s="2"/>
      <c r="CQ6" s="2"/>
      <c r="CR6" s="1"/>
      <c r="CS6" s="7"/>
      <c r="CT6" s="8"/>
      <c r="CU6" s="9"/>
      <c r="CV6" s="2"/>
      <c r="CW6" s="2"/>
      <c r="CX6" s="2"/>
      <c r="CY6" s="2"/>
      <c r="CZ6" s="1"/>
      <c r="DA6" s="7"/>
      <c r="DB6" s="8"/>
      <c r="DC6" s="9"/>
      <c r="DD6" s="2"/>
      <c r="DE6" s="2"/>
      <c r="DF6" s="2"/>
      <c r="DG6" s="2"/>
      <c r="DH6" s="1"/>
      <c r="DI6" s="7"/>
      <c r="DJ6" s="8"/>
      <c r="DK6" s="9"/>
      <c r="DL6" s="2"/>
      <c r="DM6" s="2"/>
      <c r="DN6" s="2"/>
      <c r="DO6" s="2"/>
      <c r="DP6" s="1"/>
      <c r="DQ6" s="7"/>
      <c r="DR6" s="8"/>
      <c r="DS6" s="9"/>
      <c r="DT6" s="2"/>
      <c r="DU6" s="2"/>
      <c r="DV6" s="2"/>
      <c r="DW6" s="2"/>
      <c r="DX6" s="1"/>
      <c r="DY6" s="7"/>
      <c r="DZ6" s="8"/>
      <c r="EA6" s="9"/>
      <c r="EB6" s="2"/>
      <c r="EC6" s="2"/>
      <c r="ED6" s="2"/>
      <c r="EE6" s="2"/>
      <c r="EF6" s="1"/>
      <c r="EG6" s="7"/>
      <c r="EH6" s="8"/>
      <c r="EI6" s="9"/>
      <c r="EJ6" s="2"/>
      <c r="EK6" s="2"/>
      <c r="EL6" s="2"/>
      <c r="EM6" s="2"/>
      <c r="EN6" s="1"/>
      <c r="EO6" s="7"/>
      <c r="EP6" s="8"/>
      <c r="EQ6" s="9"/>
      <c r="ER6" s="2"/>
      <c r="ES6" s="2"/>
      <c r="ET6" s="2"/>
      <c r="EU6" s="2"/>
      <c r="EV6" s="1"/>
      <c r="EW6" s="7"/>
      <c r="EX6" s="8"/>
      <c r="EY6" s="9"/>
      <c r="EZ6" s="2"/>
      <c r="FA6" s="2"/>
      <c r="FB6" s="2"/>
      <c r="FC6" s="2"/>
      <c r="FD6" s="1"/>
      <c r="FE6" s="7"/>
      <c r="FF6" s="8"/>
      <c r="FG6" s="9"/>
      <c r="FH6" s="2"/>
      <c r="FI6" s="2"/>
      <c r="FJ6" s="2"/>
      <c r="FK6" s="2"/>
      <c r="FL6" s="1"/>
      <c r="FM6" s="7"/>
      <c r="FN6" s="8"/>
      <c r="FO6" s="9"/>
      <c r="FP6" s="2"/>
      <c r="FQ6" s="2"/>
      <c r="FR6" s="2"/>
      <c r="FS6" s="2"/>
      <c r="FT6" s="1"/>
      <c r="FU6" s="7"/>
      <c r="FV6" s="8"/>
      <c r="FW6" s="9"/>
      <c r="FX6" s="2"/>
      <c r="FY6" s="2"/>
      <c r="FZ6" s="2"/>
      <c r="GA6" s="2"/>
      <c r="GB6" s="1"/>
      <c r="GC6" s="7"/>
      <c r="GD6" s="8"/>
      <c r="GE6" s="9"/>
      <c r="GF6" s="2"/>
      <c r="GG6" s="2"/>
      <c r="GH6" s="2"/>
      <c r="GI6" s="2"/>
      <c r="GJ6" s="1"/>
      <c r="GK6" s="7"/>
      <c r="GL6" s="8"/>
      <c r="GM6" s="9"/>
      <c r="GN6" s="2"/>
      <c r="GO6" s="2"/>
      <c r="GP6" s="2"/>
      <c r="GQ6" s="2"/>
      <c r="GR6" s="1"/>
      <c r="GS6" s="7"/>
      <c r="GT6" s="8"/>
      <c r="GU6" s="9"/>
      <c r="GV6" s="2"/>
      <c r="GW6" s="2"/>
      <c r="GX6" s="2"/>
      <c r="GY6" s="2"/>
      <c r="GZ6" s="1"/>
      <c r="HA6" s="7"/>
      <c r="HB6" s="8"/>
      <c r="HC6" s="9"/>
      <c r="HD6" s="2"/>
      <c r="HE6" s="2"/>
      <c r="HF6" s="2"/>
      <c r="HG6" s="2"/>
      <c r="HH6" s="1"/>
      <c r="HI6" s="7"/>
      <c r="HJ6" s="8"/>
      <c r="HK6" s="9"/>
      <c r="HL6" s="2"/>
      <c r="HM6" s="2"/>
      <c r="HN6" s="2"/>
      <c r="HO6" s="2"/>
      <c r="HP6" s="1"/>
      <c r="HQ6" s="7"/>
      <c r="HR6" s="8"/>
      <c r="HS6" s="9"/>
      <c r="HT6" s="2"/>
      <c r="HU6" s="2"/>
      <c r="HV6" s="2"/>
      <c r="HW6" s="2"/>
      <c r="HX6" s="1"/>
      <c r="HY6" s="7"/>
      <c r="HZ6" s="8"/>
      <c r="IA6" s="9"/>
      <c r="IB6" s="2"/>
      <c r="IC6" s="2"/>
      <c r="ID6" s="2"/>
      <c r="IE6" s="2"/>
      <c r="IF6" s="1"/>
      <c r="IG6" s="7"/>
      <c r="IH6" s="8"/>
      <c r="II6" s="9"/>
      <c r="IJ6" s="2"/>
      <c r="IK6" s="2"/>
      <c r="IL6" s="2"/>
      <c r="IM6" s="2"/>
      <c r="IN6" s="1"/>
      <c r="IO6" s="7"/>
      <c r="IP6" s="8"/>
      <c r="IQ6" s="9"/>
      <c r="IR6" s="2"/>
      <c r="IS6" s="2"/>
      <c r="IT6" s="2"/>
      <c r="IU6" s="2"/>
      <c r="IV6" s="1"/>
    </row>
    <row r="7" spans="1:256" s="35" customFormat="1" ht="19.5" customHeight="1">
      <c r="A7" s="27"/>
      <c r="B7" s="28" t="s">
        <v>24</v>
      </c>
      <c r="C7" s="29"/>
      <c r="D7" s="30"/>
      <c r="E7" s="31"/>
      <c r="F7" s="31"/>
      <c r="G7" s="36" t="s">
        <v>25</v>
      </c>
      <c r="H7" s="37"/>
      <c r="I7" s="36"/>
      <c r="J7" s="32"/>
      <c r="K7" s="33"/>
      <c r="L7" s="31"/>
      <c r="M7" s="31"/>
      <c r="N7" s="31"/>
      <c r="O7" s="31"/>
      <c r="P7" s="34"/>
      <c r="Q7" s="27"/>
      <c r="R7" s="32"/>
      <c r="S7" s="33"/>
      <c r="T7" s="31"/>
      <c r="U7" s="31"/>
      <c r="V7" s="31"/>
      <c r="W7" s="31"/>
      <c r="X7" s="34"/>
      <c r="Y7" s="27"/>
      <c r="Z7" s="32"/>
      <c r="AA7" s="33"/>
      <c r="AB7" s="31"/>
      <c r="AC7" s="31"/>
      <c r="AD7" s="31"/>
      <c r="AE7" s="31"/>
      <c r="AF7" s="34"/>
      <c r="AG7" s="27"/>
      <c r="AH7" s="32"/>
      <c r="AI7" s="33"/>
      <c r="AJ7" s="31"/>
      <c r="AK7" s="31"/>
      <c r="AL7" s="31"/>
      <c r="AM7" s="31"/>
      <c r="AN7" s="34"/>
      <c r="AO7" s="27"/>
      <c r="AP7" s="32"/>
      <c r="AQ7" s="33"/>
      <c r="AR7" s="31"/>
      <c r="AS7" s="31"/>
      <c r="AT7" s="31"/>
      <c r="AU7" s="31"/>
      <c r="AV7" s="34"/>
      <c r="AW7" s="27"/>
      <c r="AX7" s="32"/>
      <c r="AY7" s="33"/>
      <c r="AZ7" s="31"/>
      <c r="BA7" s="31"/>
      <c r="BB7" s="31"/>
      <c r="BC7" s="31"/>
      <c r="BD7" s="34"/>
      <c r="BE7" s="27"/>
      <c r="BF7" s="32"/>
      <c r="BG7" s="33"/>
      <c r="BH7" s="31"/>
      <c r="BI7" s="31"/>
      <c r="BJ7" s="31"/>
      <c r="BK7" s="31"/>
      <c r="BL7" s="34"/>
      <c r="BM7" s="27"/>
      <c r="BN7" s="32"/>
      <c r="BO7" s="33"/>
      <c r="BP7" s="31"/>
      <c r="BQ7" s="31"/>
      <c r="BR7" s="31"/>
      <c r="BS7" s="31"/>
      <c r="BT7" s="34"/>
      <c r="BU7" s="27"/>
      <c r="BV7" s="32"/>
      <c r="BW7" s="33"/>
      <c r="BX7" s="31"/>
      <c r="BY7" s="31"/>
      <c r="BZ7" s="31"/>
      <c r="CA7" s="31"/>
      <c r="CB7" s="34"/>
      <c r="CC7" s="27"/>
      <c r="CD7" s="32"/>
      <c r="CE7" s="33"/>
      <c r="CF7" s="31"/>
      <c r="CG7" s="31"/>
      <c r="CH7" s="31"/>
      <c r="CI7" s="31"/>
      <c r="CJ7" s="34"/>
      <c r="CK7" s="27"/>
      <c r="CL7" s="32"/>
      <c r="CM7" s="33"/>
      <c r="CN7" s="31"/>
      <c r="CO7" s="31"/>
      <c r="CP7" s="31"/>
      <c r="CQ7" s="31"/>
      <c r="CR7" s="34"/>
      <c r="CS7" s="27"/>
      <c r="CT7" s="32"/>
      <c r="CU7" s="33"/>
      <c r="CV7" s="31"/>
      <c r="CW7" s="31"/>
      <c r="CX7" s="31"/>
      <c r="CY7" s="31"/>
      <c r="CZ7" s="34"/>
      <c r="DA7" s="27"/>
      <c r="DB7" s="32"/>
      <c r="DC7" s="33"/>
      <c r="DD7" s="31"/>
      <c r="DE7" s="31"/>
      <c r="DF7" s="31"/>
      <c r="DG7" s="31"/>
      <c r="DH7" s="34"/>
      <c r="DI7" s="27"/>
      <c r="DJ7" s="32"/>
      <c r="DK7" s="33"/>
      <c r="DL7" s="31"/>
      <c r="DM7" s="31"/>
      <c r="DN7" s="31"/>
      <c r="DO7" s="31"/>
      <c r="DP7" s="34"/>
      <c r="DQ7" s="27"/>
      <c r="DR7" s="32"/>
      <c r="DS7" s="33"/>
      <c r="DT7" s="31"/>
      <c r="DU7" s="31"/>
      <c r="DV7" s="31"/>
      <c r="DW7" s="31"/>
      <c r="DX7" s="34"/>
      <c r="DY7" s="27"/>
      <c r="DZ7" s="32"/>
      <c r="EA7" s="33"/>
      <c r="EB7" s="31"/>
      <c r="EC7" s="31"/>
      <c r="ED7" s="31"/>
      <c r="EE7" s="31"/>
      <c r="EF7" s="34"/>
      <c r="EG7" s="27"/>
      <c r="EH7" s="32"/>
      <c r="EI7" s="33"/>
      <c r="EJ7" s="31"/>
      <c r="EK7" s="31"/>
      <c r="EL7" s="31"/>
      <c r="EM7" s="31"/>
      <c r="EN7" s="34"/>
      <c r="EO7" s="27"/>
      <c r="EP7" s="32"/>
      <c r="EQ7" s="33"/>
      <c r="ER7" s="31"/>
      <c r="ES7" s="31"/>
      <c r="ET7" s="31"/>
      <c r="EU7" s="31"/>
      <c r="EV7" s="34"/>
      <c r="EW7" s="27"/>
      <c r="EX7" s="32"/>
      <c r="EY7" s="33"/>
      <c r="EZ7" s="31"/>
      <c r="FA7" s="31"/>
      <c r="FB7" s="31"/>
      <c r="FC7" s="31"/>
      <c r="FD7" s="34"/>
      <c r="FE7" s="27"/>
      <c r="FF7" s="32"/>
      <c r="FG7" s="33"/>
      <c r="FH7" s="31"/>
      <c r="FI7" s="31"/>
      <c r="FJ7" s="31"/>
      <c r="FK7" s="31"/>
      <c r="FL7" s="34"/>
      <c r="FM7" s="27"/>
      <c r="FN7" s="32"/>
      <c r="FO7" s="33"/>
      <c r="FP7" s="31"/>
      <c r="FQ7" s="31"/>
      <c r="FR7" s="31"/>
      <c r="FS7" s="31"/>
      <c r="FT7" s="34"/>
      <c r="FU7" s="27"/>
      <c r="FV7" s="32"/>
      <c r="FW7" s="33"/>
      <c r="FX7" s="31"/>
      <c r="FY7" s="31"/>
      <c r="FZ7" s="31"/>
      <c r="GA7" s="31"/>
      <c r="GB7" s="34"/>
      <c r="GC7" s="27"/>
      <c r="GD7" s="32"/>
      <c r="GE7" s="33"/>
      <c r="GF7" s="31"/>
      <c r="GG7" s="31"/>
      <c r="GH7" s="31"/>
      <c r="GI7" s="31"/>
      <c r="GJ7" s="34"/>
      <c r="GK7" s="27"/>
      <c r="GL7" s="32"/>
      <c r="GM7" s="33"/>
      <c r="GN7" s="31"/>
      <c r="GO7" s="31"/>
      <c r="GP7" s="31"/>
      <c r="GQ7" s="31"/>
      <c r="GR7" s="34"/>
      <c r="GS7" s="27"/>
      <c r="GT7" s="32"/>
      <c r="GU7" s="33"/>
      <c r="GV7" s="31"/>
      <c r="GW7" s="31"/>
      <c r="GX7" s="31"/>
      <c r="GY7" s="31"/>
      <c r="GZ7" s="34"/>
      <c r="HA7" s="27"/>
      <c r="HB7" s="32"/>
      <c r="HC7" s="33"/>
      <c r="HD7" s="31"/>
      <c r="HE7" s="31"/>
      <c r="HF7" s="31"/>
      <c r="HG7" s="31"/>
      <c r="HH7" s="34"/>
      <c r="HI7" s="27"/>
      <c r="HJ7" s="32"/>
      <c r="HK7" s="33"/>
      <c r="HL7" s="31"/>
      <c r="HM7" s="31"/>
      <c r="HN7" s="31"/>
      <c r="HO7" s="31"/>
      <c r="HP7" s="34"/>
      <c r="HQ7" s="27"/>
      <c r="HR7" s="32"/>
      <c r="HS7" s="33"/>
      <c r="HT7" s="31"/>
      <c r="HU7" s="31"/>
      <c r="HV7" s="31"/>
      <c r="HW7" s="31"/>
      <c r="HX7" s="34"/>
      <c r="HY7" s="27"/>
      <c r="HZ7" s="32"/>
      <c r="IA7" s="33"/>
      <c r="IB7" s="31"/>
      <c r="IC7" s="31"/>
      <c r="ID7" s="31"/>
      <c r="IE7" s="31"/>
      <c r="IF7" s="34"/>
      <c r="IG7" s="27"/>
      <c r="IH7" s="32"/>
      <c r="II7" s="33"/>
      <c r="IJ7" s="31"/>
      <c r="IK7" s="31"/>
      <c r="IL7" s="31"/>
      <c r="IM7" s="31"/>
      <c r="IN7" s="34"/>
      <c r="IO7" s="27"/>
      <c r="IP7" s="32"/>
      <c r="IQ7" s="33"/>
      <c r="IR7" s="31"/>
      <c r="IS7" s="31"/>
      <c r="IT7" s="31"/>
      <c r="IU7" s="31"/>
      <c r="IV7" s="34"/>
    </row>
    <row r="8" spans="2:9" s="55" customFormat="1" ht="18" customHeight="1">
      <c r="B8" s="61"/>
      <c r="C8" s="62" t="s">
        <v>2</v>
      </c>
      <c r="D8" s="70">
        <v>25000</v>
      </c>
      <c r="E8" s="61"/>
      <c r="F8" s="62" t="s">
        <v>3</v>
      </c>
      <c r="G8" s="71">
        <v>10</v>
      </c>
      <c r="H8" s="73" t="s">
        <v>4</v>
      </c>
      <c r="I8" s="73"/>
    </row>
    <row r="9" spans="2:9" s="55" customFormat="1" ht="18" customHeight="1">
      <c r="B9" s="61"/>
      <c r="C9" s="62" t="s">
        <v>5</v>
      </c>
      <c r="D9" s="72">
        <v>0.0857</v>
      </c>
      <c r="E9" s="61"/>
      <c r="F9" s="62" t="s">
        <v>6</v>
      </c>
      <c r="G9" s="71">
        <v>12</v>
      </c>
      <c r="H9" s="74">
        <f>PMT(D9/G9,G10,-D8)</f>
        <v>310.90095368402814</v>
      </c>
      <c r="I9" s="74"/>
    </row>
    <row r="10" spans="2:9" s="55" customFormat="1" ht="18" customHeight="1" thickBot="1">
      <c r="B10" s="61"/>
      <c r="C10" s="62" t="s">
        <v>7</v>
      </c>
      <c r="D10" s="63">
        <v>45292</v>
      </c>
      <c r="E10" s="61"/>
      <c r="F10" s="62" t="s">
        <v>8</v>
      </c>
      <c r="G10" s="64">
        <f>G8*G9</f>
        <v>120</v>
      </c>
      <c r="H10" s="65"/>
      <c r="I10" s="66"/>
    </row>
    <row r="11" spans="1:10" s="17" customFormat="1" ht="12.75" customHeight="1">
      <c r="A11" s="68"/>
      <c r="B11" s="41" t="s">
        <v>9</v>
      </c>
      <c r="C11" s="42" t="s">
        <v>10</v>
      </c>
      <c r="D11" s="43" t="s">
        <v>11</v>
      </c>
      <c r="E11" s="50" t="s">
        <v>12</v>
      </c>
      <c r="F11" s="50" t="s">
        <v>12</v>
      </c>
      <c r="G11" s="43" t="s">
        <v>13</v>
      </c>
      <c r="H11" s="43" t="s">
        <v>14</v>
      </c>
      <c r="I11" s="44" t="s">
        <v>15</v>
      </c>
      <c r="J11" s="68"/>
    </row>
    <row r="12" spans="1:10" s="17" customFormat="1" ht="11.25" customHeight="1" thickBot="1">
      <c r="A12" s="68"/>
      <c r="B12" s="45" t="s">
        <v>16</v>
      </c>
      <c r="C12" s="46" t="s">
        <v>17</v>
      </c>
      <c r="D12" s="47" t="s">
        <v>22</v>
      </c>
      <c r="E12" s="51" t="s">
        <v>18</v>
      </c>
      <c r="F12" s="51" t="s">
        <v>19</v>
      </c>
      <c r="G12" s="48" t="s">
        <v>20</v>
      </c>
      <c r="H12" s="48" t="s">
        <v>18</v>
      </c>
      <c r="I12" s="49" t="s">
        <v>21</v>
      </c>
      <c r="J12" s="68"/>
    </row>
    <row r="13" spans="2:9" ht="15">
      <c r="B13" s="38">
        <v>1</v>
      </c>
      <c r="C13" s="39">
        <f>D10</f>
        <v>45292</v>
      </c>
      <c r="D13" s="40">
        <f>D8</f>
        <v>25000</v>
      </c>
      <c r="E13" s="40">
        <f aca="true" t="shared" si="0" ref="E13:E44">D$9/G$9*D13</f>
        <v>178.54166666666666</v>
      </c>
      <c r="F13" s="40">
        <f aca="true" t="shared" si="1" ref="F13:F44">H$9-E13</f>
        <v>132.35928701736148</v>
      </c>
      <c r="G13" s="40">
        <f aca="true" t="shared" si="2" ref="G13:G44">D13-F13</f>
        <v>24867.64071298264</v>
      </c>
      <c r="H13" s="40">
        <f>E13</f>
        <v>178.54166666666666</v>
      </c>
      <c r="I13" s="40">
        <f>E13+F13</f>
        <v>310.90095368402814</v>
      </c>
    </row>
    <row r="14" spans="2:9" ht="15">
      <c r="B14" s="18">
        <f aca="true" t="shared" si="3" ref="B14:B45">B13+1</f>
        <v>2</v>
      </c>
      <c r="C14" s="19">
        <f aca="true" t="shared" si="4" ref="C14:C45">DATE((YEAR(C13)-1900),MONTH(C13)+1,1)</f>
        <v>45323</v>
      </c>
      <c r="D14" s="20">
        <f aca="true" t="shared" si="5" ref="D14:D45">G13</f>
        <v>24867.64071298264</v>
      </c>
      <c r="E14" s="20">
        <f t="shared" si="0"/>
        <v>177.59640075855103</v>
      </c>
      <c r="F14" s="20">
        <f t="shared" si="1"/>
        <v>133.3045529254771</v>
      </c>
      <c r="G14" s="20">
        <f t="shared" si="2"/>
        <v>24734.336160057162</v>
      </c>
      <c r="H14" s="20">
        <f aca="true" t="shared" si="6" ref="H14:H45">H13+E14</f>
        <v>356.1380674252177</v>
      </c>
      <c r="I14" s="20">
        <f aca="true" t="shared" si="7" ref="I14:I45">E14+F14+I13</f>
        <v>621.8019073680563</v>
      </c>
    </row>
    <row r="15" spans="2:9" ht="15">
      <c r="B15" s="18">
        <f t="shared" si="3"/>
        <v>3</v>
      </c>
      <c r="C15" s="19">
        <f t="shared" si="4"/>
        <v>45352</v>
      </c>
      <c r="D15" s="20">
        <f t="shared" si="5"/>
        <v>24734.336160057162</v>
      </c>
      <c r="E15" s="20">
        <f t="shared" si="0"/>
        <v>176.64438407640824</v>
      </c>
      <c r="F15" s="20">
        <f t="shared" si="1"/>
        <v>134.2565696076199</v>
      </c>
      <c r="G15" s="20">
        <f t="shared" si="2"/>
        <v>24600.079590449543</v>
      </c>
      <c r="H15" s="20">
        <f t="shared" si="6"/>
        <v>532.7824515016259</v>
      </c>
      <c r="I15" s="20">
        <f t="shared" si="7"/>
        <v>932.7028610520845</v>
      </c>
    </row>
    <row r="16" spans="2:9" ht="15">
      <c r="B16" s="18">
        <f t="shared" si="3"/>
        <v>4</v>
      </c>
      <c r="C16" s="19">
        <f t="shared" si="4"/>
        <v>45383</v>
      </c>
      <c r="D16" s="20">
        <f t="shared" si="5"/>
        <v>24600.079590449543</v>
      </c>
      <c r="E16" s="20">
        <f t="shared" si="0"/>
        <v>175.68556840846048</v>
      </c>
      <c r="F16" s="20">
        <f t="shared" si="1"/>
        <v>135.21538527556766</v>
      </c>
      <c r="G16" s="20">
        <f t="shared" si="2"/>
        <v>24464.864205173973</v>
      </c>
      <c r="H16" s="20">
        <f t="shared" si="6"/>
        <v>708.4680199100865</v>
      </c>
      <c r="I16" s="20">
        <f t="shared" si="7"/>
        <v>1243.6038147361126</v>
      </c>
    </row>
    <row r="17" spans="2:9" ht="15">
      <c r="B17" s="18">
        <f t="shared" si="3"/>
        <v>5</v>
      </c>
      <c r="C17" s="19">
        <f t="shared" si="4"/>
        <v>45413</v>
      </c>
      <c r="D17" s="20">
        <f t="shared" si="5"/>
        <v>24464.864205173973</v>
      </c>
      <c r="E17" s="20">
        <f t="shared" si="0"/>
        <v>174.71990519861745</v>
      </c>
      <c r="F17" s="20">
        <f t="shared" si="1"/>
        <v>136.18104848541068</v>
      </c>
      <c r="G17" s="20">
        <f t="shared" si="2"/>
        <v>24328.683156688563</v>
      </c>
      <c r="H17" s="20">
        <f t="shared" si="6"/>
        <v>883.1879251087039</v>
      </c>
      <c r="I17" s="20">
        <f t="shared" si="7"/>
        <v>1554.5047684201406</v>
      </c>
    </row>
    <row r="18" spans="2:9" ht="15">
      <c r="B18" s="18">
        <f t="shared" si="3"/>
        <v>6</v>
      </c>
      <c r="C18" s="19">
        <f t="shared" si="4"/>
        <v>45444</v>
      </c>
      <c r="D18" s="20">
        <f t="shared" si="5"/>
        <v>24328.683156688563</v>
      </c>
      <c r="E18" s="20">
        <f t="shared" si="0"/>
        <v>173.7473455440175</v>
      </c>
      <c r="F18" s="20">
        <f t="shared" si="1"/>
        <v>137.15360814001065</v>
      </c>
      <c r="G18" s="20">
        <f t="shared" si="2"/>
        <v>24191.52954854855</v>
      </c>
      <c r="H18" s="20">
        <f t="shared" si="6"/>
        <v>1056.9352706527213</v>
      </c>
      <c r="I18" s="20">
        <f t="shared" si="7"/>
        <v>1865.4057221041687</v>
      </c>
    </row>
    <row r="19" spans="2:9" ht="15">
      <c r="B19" s="18">
        <f t="shared" si="3"/>
        <v>7</v>
      </c>
      <c r="C19" s="19">
        <f t="shared" si="4"/>
        <v>45474</v>
      </c>
      <c r="D19" s="20">
        <f t="shared" si="5"/>
        <v>24191.52954854855</v>
      </c>
      <c r="E19" s="20">
        <f t="shared" si="0"/>
        <v>172.76784019255092</v>
      </c>
      <c r="F19" s="20">
        <f t="shared" si="1"/>
        <v>138.13311349147722</v>
      </c>
      <c r="G19" s="20">
        <f t="shared" si="2"/>
        <v>24053.396435057075</v>
      </c>
      <c r="H19" s="20">
        <f t="shared" si="6"/>
        <v>1229.7031108452722</v>
      </c>
      <c r="I19" s="20">
        <f t="shared" si="7"/>
        <v>2176.306675788197</v>
      </c>
    </row>
    <row r="20" spans="2:9" ht="15">
      <c r="B20" s="18">
        <f t="shared" si="3"/>
        <v>8</v>
      </c>
      <c r="C20" s="19">
        <f t="shared" si="4"/>
        <v>45505</v>
      </c>
      <c r="D20" s="20">
        <f t="shared" si="5"/>
        <v>24053.396435057075</v>
      </c>
      <c r="E20" s="20">
        <f t="shared" si="0"/>
        <v>171.78133954036593</v>
      </c>
      <c r="F20" s="20">
        <f t="shared" si="1"/>
        <v>139.1196141436622</v>
      </c>
      <c r="G20" s="20">
        <f t="shared" si="2"/>
        <v>23914.276820913412</v>
      </c>
      <c r="H20" s="20">
        <f t="shared" si="6"/>
        <v>1401.4844503856382</v>
      </c>
      <c r="I20" s="20">
        <f t="shared" si="7"/>
        <v>2487.207629472225</v>
      </c>
    </row>
    <row r="21" spans="2:9" ht="15">
      <c r="B21" s="18">
        <f t="shared" si="3"/>
        <v>9</v>
      </c>
      <c r="C21" s="19">
        <f t="shared" si="4"/>
        <v>45536</v>
      </c>
      <c r="D21" s="20">
        <f t="shared" si="5"/>
        <v>23914.276820913412</v>
      </c>
      <c r="E21" s="20">
        <f t="shared" si="0"/>
        <v>170.78779362935663</v>
      </c>
      <c r="F21" s="20">
        <f t="shared" si="1"/>
        <v>140.1131600546715</v>
      </c>
      <c r="G21" s="20">
        <f t="shared" si="2"/>
        <v>23774.16366085874</v>
      </c>
      <c r="H21" s="20">
        <f t="shared" si="6"/>
        <v>1572.2722440149948</v>
      </c>
      <c r="I21" s="20">
        <f t="shared" si="7"/>
        <v>2798.108583156253</v>
      </c>
    </row>
    <row r="22" spans="2:9" ht="15">
      <c r="B22" s="18">
        <f t="shared" si="3"/>
        <v>10</v>
      </c>
      <c r="C22" s="19">
        <f t="shared" si="4"/>
        <v>45566</v>
      </c>
      <c r="D22" s="20">
        <f t="shared" si="5"/>
        <v>23774.16366085874</v>
      </c>
      <c r="E22" s="20">
        <f t="shared" si="0"/>
        <v>169.78715214463284</v>
      </c>
      <c r="F22" s="20">
        <f t="shared" si="1"/>
        <v>141.1138015393953</v>
      </c>
      <c r="G22" s="20">
        <f t="shared" si="2"/>
        <v>23633.049859319344</v>
      </c>
      <c r="H22" s="20">
        <f t="shared" si="6"/>
        <v>1742.0593961596278</v>
      </c>
      <c r="I22" s="20">
        <f t="shared" si="7"/>
        <v>3109.0095368402813</v>
      </c>
    </row>
    <row r="23" spans="2:9" ht="15">
      <c r="B23" s="18">
        <f t="shared" si="3"/>
        <v>11</v>
      </c>
      <c r="C23" s="19">
        <f t="shared" si="4"/>
        <v>45597</v>
      </c>
      <c r="D23" s="20">
        <f t="shared" si="5"/>
        <v>23633.049859319344</v>
      </c>
      <c r="E23" s="20">
        <f t="shared" si="0"/>
        <v>168.77936441197232</v>
      </c>
      <c r="F23" s="20">
        <f t="shared" si="1"/>
        <v>142.12158927205581</v>
      </c>
      <c r="G23" s="20">
        <f t="shared" si="2"/>
        <v>23490.928270047287</v>
      </c>
      <c r="H23" s="20">
        <f t="shared" si="6"/>
        <v>1910.8387605716002</v>
      </c>
      <c r="I23" s="20">
        <f t="shared" si="7"/>
        <v>3419.9104905243094</v>
      </c>
    </row>
    <row r="24" spans="2:9" ht="15">
      <c r="B24" s="18">
        <f t="shared" si="3"/>
        <v>12</v>
      </c>
      <c r="C24" s="19">
        <f t="shared" si="4"/>
        <v>45627</v>
      </c>
      <c r="D24" s="20">
        <f t="shared" si="5"/>
        <v>23490.928270047287</v>
      </c>
      <c r="E24" s="20">
        <f t="shared" si="0"/>
        <v>167.76437939525437</v>
      </c>
      <c r="F24" s="20">
        <f t="shared" si="1"/>
        <v>143.13657428877377</v>
      </c>
      <c r="G24" s="20">
        <f t="shared" si="2"/>
        <v>23347.79169575851</v>
      </c>
      <c r="H24" s="20">
        <f t="shared" si="6"/>
        <v>2078.6031399668545</v>
      </c>
      <c r="I24" s="20">
        <f t="shared" si="7"/>
        <v>3730.8114442083374</v>
      </c>
    </row>
    <row r="25" spans="2:9" ht="15">
      <c r="B25" s="18">
        <f t="shared" si="3"/>
        <v>13</v>
      </c>
      <c r="C25" s="19">
        <f t="shared" si="4"/>
        <v>45658</v>
      </c>
      <c r="D25" s="20">
        <f t="shared" si="5"/>
        <v>23347.79169575851</v>
      </c>
      <c r="E25" s="20">
        <f t="shared" si="0"/>
        <v>166.74214569387536</v>
      </c>
      <c r="F25" s="20">
        <f t="shared" si="1"/>
        <v>144.15880799015278</v>
      </c>
      <c r="G25" s="20">
        <f t="shared" si="2"/>
        <v>23203.63288776836</v>
      </c>
      <c r="H25" s="20">
        <f t="shared" si="6"/>
        <v>2245.34528566073</v>
      </c>
      <c r="I25" s="20">
        <f t="shared" si="7"/>
        <v>4041.7123978923655</v>
      </c>
    </row>
    <row r="26" spans="2:9" ht="15">
      <c r="B26" s="18">
        <f t="shared" si="3"/>
        <v>14</v>
      </c>
      <c r="C26" s="19">
        <f t="shared" si="4"/>
        <v>45689</v>
      </c>
      <c r="D26" s="20">
        <f t="shared" si="5"/>
        <v>23203.63288776836</v>
      </c>
      <c r="E26" s="20">
        <f t="shared" si="0"/>
        <v>165.7126115401457</v>
      </c>
      <c r="F26" s="20">
        <f t="shared" si="1"/>
        <v>145.18834214388244</v>
      </c>
      <c r="G26" s="20">
        <f t="shared" si="2"/>
        <v>23058.444545624476</v>
      </c>
      <c r="H26" s="20">
        <f t="shared" si="6"/>
        <v>2411.0578972008757</v>
      </c>
      <c r="I26" s="20">
        <f t="shared" si="7"/>
        <v>4352.613351576394</v>
      </c>
    </row>
    <row r="27" spans="2:9" ht="15">
      <c r="B27" s="18">
        <f t="shared" si="3"/>
        <v>15</v>
      </c>
      <c r="C27" s="19">
        <f t="shared" si="4"/>
        <v>45717</v>
      </c>
      <c r="D27" s="20">
        <f t="shared" si="5"/>
        <v>23058.444545624476</v>
      </c>
      <c r="E27" s="20">
        <f t="shared" si="0"/>
        <v>164.67572479666813</v>
      </c>
      <c r="F27" s="20">
        <f t="shared" si="1"/>
        <v>146.22522888736</v>
      </c>
      <c r="G27" s="20">
        <f t="shared" si="2"/>
        <v>22912.219316737115</v>
      </c>
      <c r="H27" s="20">
        <f t="shared" si="6"/>
        <v>2575.7336219975437</v>
      </c>
      <c r="I27" s="20">
        <f t="shared" si="7"/>
        <v>4663.514305260423</v>
      </c>
    </row>
    <row r="28" spans="2:9" ht="15">
      <c r="B28" s="18">
        <f t="shared" si="3"/>
        <v>16</v>
      </c>
      <c r="C28" s="19">
        <f t="shared" si="4"/>
        <v>45748</v>
      </c>
      <c r="D28" s="20">
        <f t="shared" si="5"/>
        <v>22912.219316737115</v>
      </c>
      <c r="E28" s="20">
        <f t="shared" si="0"/>
        <v>163.63143295369755</v>
      </c>
      <c r="F28" s="20">
        <f t="shared" si="1"/>
        <v>147.26952073033058</v>
      </c>
      <c r="G28" s="20">
        <f t="shared" si="2"/>
        <v>22764.949796006786</v>
      </c>
      <c r="H28" s="20">
        <f t="shared" si="6"/>
        <v>2739.3650549512413</v>
      </c>
      <c r="I28" s="20">
        <f t="shared" si="7"/>
        <v>4974.415258944451</v>
      </c>
    </row>
    <row r="29" spans="2:9" ht="15">
      <c r="B29" s="18">
        <f t="shared" si="3"/>
        <v>17</v>
      </c>
      <c r="C29" s="19">
        <f t="shared" si="4"/>
        <v>45778</v>
      </c>
      <c r="D29" s="20">
        <f t="shared" si="5"/>
        <v>22764.949796006786</v>
      </c>
      <c r="E29" s="20">
        <f t="shared" si="0"/>
        <v>162.5796831264818</v>
      </c>
      <c r="F29" s="20">
        <f t="shared" si="1"/>
        <v>148.32127055754634</v>
      </c>
      <c r="G29" s="20">
        <f t="shared" si="2"/>
        <v>22616.62852544924</v>
      </c>
      <c r="H29" s="20">
        <f t="shared" si="6"/>
        <v>2901.9447380777233</v>
      </c>
      <c r="I29" s="20">
        <f t="shared" si="7"/>
        <v>5285.31621262848</v>
      </c>
    </row>
    <row r="30" spans="2:9" ht="15">
      <c r="B30" s="18">
        <f t="shared" si="3"/>
        <v>18</v>
      </c>
      <c r="C30" s="19">
        <f t="shared" si="4"/>
        <v>45809</v>
      </c>
      <c r="D30" s="20">
        <f t="shared" si="5"/>
        <v>22616.62852544924</v>
      </c>
      <c r="E30" s="20">
        <f t="shared" si="0"/>
        <v>161.5204220525833</v>
      </c>
      <c r="F30" s="20">
        <f t="shared" si="1"/>
        <v>149.38053163144482</v>
      </c>
      <c r="G30" s="20">
        <f t="shared" si="2"/>
        <v>22467.247993817793</v>
      </c>
      <c r="H30" s="20">
        <f t="shared" si="6"/>
        <v>3063.4651601303067</v>
      </c>
      <c r="I30" s="20">
        <f t="shared" si="7"/>
        <v>5596.217166312508</v>
      </c>
    </row>
    <row r="31" spans="2:9" ht="15">
      <c r="B31" s="18">
        <f t="shared" si="3"/>
        <v>19</v>
      </c>
      <c r="C31" s="19">
        <f t="shared" si="4"/>
        <v>45839</v>
      </c>
      <c r="D31" s="20">
        <f t="shared" si="5"/>
        <v>22467.247993817793</v>
      </c>
      <c r="E31" s="20">
        <f t="shared" si="0"/>
        <v>160.45359608918207</v>
      </c>
      <c r="F31" s="20">
        <f t="shared" si="1"/>
        <v>150.44735759484607</v>
      </c>
      <c r="G31" s="20">
        <f t="shared" si="2"/>
        <v>22316.800636222946</v>
      </c>
      <c r="H31" s="20">
        <f t="shared" si="6"/>
        <v>3223.918756219489</v>
      </c>
      <c r="I31" s="20">
        <f t="shared" si="7"/>
        <v>5907.118119996537</v>
      </c>
    </row>
    <row r="32" spans="2:9" ht="15">
      <c r="B32" s="18">
        <f t="shared" si="3"/>
        <v>20</v>
      </c>
      <c r="C32" s="19">
        <f t="shared" si="4"/>
        <v>45870</v>
      </c>
      <c r="D32" s="20">
        <f t="shared" si="5"/>
        <v>22316.800636222946</v>
      </c>
      <c r="E32" s="20">
        <f t="shared" si="0"/>
        <v>159.37915121035888</v>
      </c>
      <c r="F32" s="20">
        <f t="shared" si="1"/>
        <v>151.52180247366925</v>
      </c>
      <c r="G32" s="20">
        <f t="shared" si="2"/>
        <v>22165.27883374928</v>
      </c>
      <c r="H32" s="20">
        <f t="shared" si="6"/>
        <v>3383.297907429848</v>
      </c>
      <c r="I32" s="20">
        <f t="shared" si="7"/>
        <v>6218.019073680565</v>
      </c>
    </row>
    <row r="33" spans="2:9" ht="15">
      <c r="B33" s="18">
        <f t="shared" si="3"/>
        <v>21</v>
      </c>
      <c r="C33" s="19">
        <f t="shared" si="4"/>
        <v>45901</v>
      </c>
      <c r="D33" s="20">
        <f t="shared" si="5"/>
        <v>22165.27883374928</v>
      </c>
      <c r="E33" s="20">
        <f t="shared" si="0"/>
        <v>158.29703300435943</v>
      </c>
      <c r="F33" s="20">
        <f t="shared" si="1"/>
        <v>152.6039206796687</v>
      </c>
      <c r="G33" s="20">
        <f t="shared" si="2"/>
        <v>22012.674913069608</v>
      </c>
      <c r="H33" s="20">
        <f t="shared" si="6"/>
        <v>3541.5949404342073</v>
      </c>
      <c r="I33" s="20">
        <f t="shared" si="7"/>
        <v>6528.920027364594</v>
      </c>
    </row>
    <row r="34" spans="2:9" ht="15">
      <c r="B34" s="18">
        <f t="shared" si="3"/>
        <v>22</v>
      </c>
      <c r="C34" s="19">
        <f t="shared" si="4"/>
        <v>45931</v>
      </c>
      <c r="D34" s="20">
        <f t="shared" si="5"/>
        <v>22012.674913069608</v>
      </c>
      <c r="E34" s="20">
        <f t="shared" si="0"/>
        <v>157.20718667083878</v>
      </c>
      <c r="F34" s="20">
        <f t="shared" si="1"/>
        <v>153.69376701318936</v>
      </c>
      <c r="G34" s="20">
        <f t="shared" si="2"/>
        <v>21858.98114605642</v>
      </c>
      <c r="H34" s="20">
        <f t="shared" si="6"/>
        <v>3698.802127105046</v>
      </c>
      <c r="I34" s="20">
        <f t="shared" si="7"/>
        <v>6839.820981048622</v>
      </c>
    </row>
    <row r="35" spans="2:9" ht="15">
      <c r="B35" s="18">
        <f t="shared" si="3"/>
        <v>23</v>
      </c>
      <c r="C35" s="19">
        <f t="shared" si="4"/>
        <v>45962</v>
      </c>
      <c r="D35" s="20">
        <f t="shared" si="5"/>
        <v>21858.98114605642</v>
      </c>
      <c r="E35" s="20">
        <f t="shared" si="0"/>
        <v>156.10955701808626</v>
      </c>
      <c r="F35" s="20">
        <f t="shared" si="1"/>
        <v>154.79139666594187</v>
      </c>
      <c r="G35" s="20">
        <f t="shared" si="2"/>
        <v>21704.189749390476</v>
      </c>
      <c r="H35" s="20">
        <f t="shared" si="6"/>
        <v>3854.9116841231325</v>
      </c>
      <c r="I35" s="20">
        <f t="shared" si="7"/>
        <v>7150.721934732651</v>
      </c>
    </row>
    <row r="36" spans="2:9" ht="15">
      <c r="B36" s="18">
        <f t="shared" si="3"/>
        <v>24</v>
      </c>
      <c r="C36" s="19">
        <f t="shared" si="4"/>
        <v>45992</v>
      </c>
      <c r="D36" s="20">
        <f t="shared" si="5"/>
        <v>21704.189749390476</v>
      </c>
      <c r="E36" s="20">
        <f t="shared" si="0"/>
        <v>155.00408846023032</v>
      </c>
      <c r="F36" s="20">
        <f t="shared" si="1"/>
        <v>155.89686522379782</v>
      </c>
      <c r="G36" s="20">
        <f t="shared" si="2"/>
        <v>21548.29288416668</v>
      </c>
      <c r="H36" s="20">
        <f t="shared" si="6"/>
        <v>4009.915772583363</v>
      </c>
      <c r="I36" s="20">
        <f t="shared" si="7"/>
        <v>7461.622888416679</v>
      </c>
    </row>
    <row r="37" spans="2:9" ht="15">
      <c r="B37" s="18">
        <f t="shared" si="3"/>
        <v>25</v>
      </c>
      <c r="C37" s="19">
        <f t="shared" si="4"/>
        <v>46023</v>
      </c>
      <c r="D37" s="20">
        <f t="shared" si="5"/>
        <v>21548.29288416668</v>
      </c>
      <c r="E37" s="20">
        <f t="shared" si="0"/>
        <v>153.8907250144237</v>
      </c>
      <c r="F37" s="20">
        <f t="shared" si="1"/>
        <v>157.01022866960443</v>
      </c>
      <c r="G37" s="20">
        <f t="shared" si="2"/>
        <v>21391.282655497074</v>
      </c>
      <c r="H37" s="20">
        <f t="shared" si="6"/>
        <v>4163.806497597787</v>
      </c>
      <c r="I37" s="20">
        <f t="shared" si="7"/>
        <v>7772.523842100708</v>
      </c>
    </row>
    <row r="38" spans="2:9" ht="15">
      <c r="B38" s="18">
        <f t="shared" si="3"/>
        <v>26</v>
      </c>
      <c r="C38" s="19">
        <f t="shared" si="4"/>
        <v>46054</v>
      </c>
      <c r="D38" s="20">
        <f t="shared" si="5"/>
        <v>21391.282655497074</v>
      </c>
      <c r="E38" s="20">
        <f t="shared" si="0"/>
        <v>152.76941029800827</v>
      </c>
      <c r="F38" s="20">
        <f t="shared" si="1"/>
        <v>158.13154338601987</v>
      </c>
      <c r="G38" s="20">
        <f t="shared" si="2"/>
        <v>21233.151112111056</v>
      </c>
      <c r="H38" s="20">
        <f t="shared" si="6"/>
        <v>4316.575907895795</v>
      </c>
      <c r="I38" s="20">
        <f t="shared" si="7"/>
        <v>8083.4247957847365</v>
      </c>
    </row>
    <row r="39" spans="2:9" ht="15">
      <c r="B39" s="18">
        <f t="shared" si="3"/>
        <v>27</v>
      </c>
      <c r="C39" s="19">
        <f t="shared" si="4"/>
        <v>46082</v>
      </c>
      <c r="D39" s="20">
        <f t="shared" si="5"/>
        <v>21233.151112111056</v>
      </c>
      <c r="E39" s="20">
        <f t="shared" si="0"/>
        <v>151.6400875256598</v>
      </c>
      <c r="F39" s="20">
        <f t="shared" si="1"/>
        <v>159.26086615836834</v>
      </c>
      <c r="G39" s="20">
        <f t="shared" si="2"/>
        <v>21073.890245952687</v>
      </c>
      <c r="H39" s="20">
        <f t="shared" si="6"/>
        <v>4468.215995421455</v>
      </c>
      <c r="I39" s="20">
        <f t="shared" si="7"/>
        <v>8394.325749468764</v>
      </c>
    </row>
    <row r="40" spans="2:9" ht="15">
      <c r="B40" s="18">
        <f t="shared" si="3"/>
        <v>28</v>
      </c>
      <c r="C40" s="19">
        <f t="shared" si="4"/>
        <v>46113</v>
      </c>
      <c r="D40" s="20">
        <f t="shared" si="5"/>
        <v>21073.890245952687</v>
      </c>
      <c r="E40" s="20">
        <f t="shared" si="0"/>
        <v>150.5026995065121</v>
      </c>
      <c r="F40" s="20">
        <f t="shared" si="1"/>
        <v>160.39825417751604</v>
      </c>
      <c r="G40" s="20">
        <f t="shared" si="2"/>
        <v>20913.491991775172</v>
      </c>
      <c r="H40" s="20">
        <f t="shared" si="6"/>
        <v>4618.718694927967</v>
      </c>
      <c r="I40" s="20">
        <f t="shared" si="7"/>
        <v>8705.226703152792</v>
      </c>
    </row>
    <row r="41" spans="2:9" ht="15">
      <c r="B41" s="18">
        <f t="shared" si="3"/>
        <v>29</v>
      </c>
      <c r="C41" s="19">
        <f t="shared" si="4"/>
        <v>46143</v>
      </c>
      <c r="D41" s="20">
        <f t="shared" si="5"/>
        <v>20913.491991775172</v>
      </c>
      <c r="E41" s="20">
        <f t="shared" si="0"/>
        <v>149.35718864126102</v>
      </c>
      <c r="F41" s="20">
        <f t="shared" si="1"/>
        <v>161.54376504276712</v>
      </c>
      <c r="G41" s="20">
        <f t="shared" si="2"/>
        <v>20751.948226732406</v>
      </c>
      <c r="H41" s="20">
        <f t="shared" si="6"/>
        <v>4768.075883569228</v>
      </c>
      <c r="I41" s="20">
        <f t="shared" si="7"/>
        <v>9016.12765683682</v>
      </c>
    </row>
    <row r="42" spans="2:9" ht="15">
      <c r="B42" s="18">
        <f t="shared" si="3"/>
        <v>30</v>
      </c>
      <c r="C42" s="19">
        <f t="shared" si="4"/>
        <v>46174</v>
      </c>
      <c r="D42" s="20">
        <f t="shared" si="5"/>
        <v>20751.948226732406</v>
      </c>
      <c r="E42" s="20">
        <f t="shared" si="0"/>
        <v>148.20349691924727</v>
      </c>
      <c r="F42" s="20">
        <f t="shared" si="1"/>
        <v>162.69745676478087</v>
      </c>
      <c r="G42" s="20">
        <f t="shared" si="2"/>
        <v>20589.250769967624</v>
      </c>
      <c r="H42" s="20">
        <f t="shared" si="6"/>
        <v>4916.279380488475</v>
      </c>
      <c r="I42" s="20">
        <f t="shared" si="7"/>
        <v>9327.028610520847</v>
      </c>
    </row>
    <row r="43" spans="2:9" ht="15">
      <c r="B43" s="18">
        <f t="shared" si="3"/>
        <v>31</v>
      </c>
      <c r="C43" s="19">
        <f t="shared" si="4"/>
        <v>46204</v>
      </c>
      <c r="D43" s="20">
        <f t="shared" si="5"/>
        <v>20589.250769967624</v>
      </c>
      <c r="E43" s="20">
        <f t="shared" si="0"/>
        <v>147.0415659155188</v>
      </c>
      <c r="F43" s="20">
        <f t="shared" si="1"/>
        <v>163.85938776850935</v>
      </c>
      <c r="G43" s="20">
        <f t="shared" si="2"/>
        <v>20425.391382199115</v>
      </c>
      <c r="H43" s="20">
        <f t="shared" si="6"/>
        <v>5063.320946403994</v>
      </c>
      <c r="I43" s="20">
        <f t="shared" si="7"/>
        <v>9637.929564204875</v>
      </c>
    </row>
    <row r="44" spans="2:9" ht="15">
      <c r="B44" s="18">
        <f t="shared" si="3"/>
        <v>32</v>
      </c>
      <c r="C44" s="19">
        <f t="shared" si="4"/>
        <v>46235</v>
      </c>
      <c r="D44" s="20">
        <f t="shared" si="5"/>
        <v>20425.391382199115</v>
      </c>
      <c r="E44" s="20">
        <f t="shared" si="0"/>
        <v>145.87133678787202</v>
      </c>
      <c r="F44" s="20">
        <f t="shared" si="1"/>
        <v>165.0296168961561</v>
      </c>
      <c r="G44" s="20">
        <f t="shared" si="2"/>
        <v>20260.361765302958</v>
      </c>
      <c r="H44" s="20">
        <f t="shared" si="6"/>
        <v>5209.1922831918655</v>
      </c>
      <c r="I44" s="20">
        <f t="shared" si="7"/>
        <v>9948.830517888902</v>
      </c>
    </row>
    <row r="45" spans="2:9" ht="15">
      <c r="B45" s="18">
        <f t="shared" si="3"/>
        <v>33</v>
      </c>
      <c r="C45" s="19">
        <f t="shared" si="4"/>
        <v>46266</v>
      </c>
      <c r="D45" s="20">
        <f t="shared" si="5"/>
        <v>20260.361765302958</v>
      </c>
      <c r="E45" s="20">
        <f aca="true" t="shared" si="8" ref="E45:E76">D$9/G$9*D45</f>
        <v>144.69275027387195</v>
      </c>
      <c r="F45" s="20">
        <f aca="true" t="shared" si="9" ref="F45:F76">H$9-E45</f>
        <v>166.2082034101562</v>
      </c>
      <c r="G45" s="20">
        <f aca="true" t="shared" si="10" ref="G45:G76">D45-F45</f>
        <v>20094.153561892803</v>
      </c>
      <c r="H45" s="20">
        <f t="shared" si="6"/>
        <v>5353.885033465737</v>
      </c>
      <c r="I45" s="20">
        <f t="shared" si="7"/>
        <v>10259.73147157293</v>
      </c>
    </row>
    <row r="46" spans="2:9" ht="15">
      <c r="B46" s="18">
        <f aca="true" t="shared" si="11" ref="B46:B77">B45+1</f>
        <v>34</v>
      </c>
      <c r="C46" s="19">
        <f aca="true" t="shared" si="12" ref="C46:C77">DATE((YEAR(C45)-1900),MONTH(C45)+1,1)</f>
        <v>46296</v>
      </c>
      <c r="D46" s="20">
        <f aca="true" t="shared" si="13" ref="D46:D77">G45</f>
        <v>20094.153561892803</v>
      </c>
      <c r="E46" s="20">
        <f t="shared" si="8"/>
        <v>143.50574668785111</v>
      </c>
      <c r="F46" s="20">
        <f t="shared" si="9"/>
        <v>167.39520699617702</v>
      </c>
      <c r="G46" s="20">
        <f t="shared" si="10"/>
        <v>19926.758354896625</v>
      </c>
      <c r="H46" s="20">
        <f aca="true" t="shared" si="14" ref="H46:H77">H45+E46</f>
        <v>5497.390780153588</v>
      </c>
      <c r="I46" s="20">
        <f aca="true" t="shared" si="15" ref="I46:I77">E46+F46+I45</f>
        <v>10570.632425256958</v>
      </c>
    </row>
    <row r="47" spans="2:9" ht="15">
      <c r="B47" s="18">
        <f t="shared" si="11"/>
        <v>35</v>
      </c>
      <c r="C47" s="19">
        <f t="shared" si="12"/>
        <v>46327</v>
      </c>
      <c r="D47" s="20">
        <f t="shared" si="13"/>
        <v>19926.758354896625</v>
      </c>
      <c r="E47" s="20">
        <f t="shared" si="8"/>
        <v>142.31026591788674</v>
      </c>
      <c r="F47" s="20">
        <f t="shared" si="9"/>
        <v>168.5906877661414</v>
      </c>
      <c r="G47" s="20">
        <f t="shared" si="10"/>
        <v>19758.167667130485</v>
      </c>
      <c r="H47" s="20">
        <f t="shared" si="14"/>
        <v>5639.701046071475</v>
      </c>
      <c r="I47" s="20">
        <f t="shared" si="15"/>
        <v>10881.533378940985</v>
      </c>
    </row>
    <row r="48" spans="2:9" ht="15">
      <c r="B48" s="18">
        <f t="shared" si="11"/>
        <v>36</v>
      </c>
      <c r="C48" s="19">
        <f t="shared" si="12"/>
        <v>46357</v>
      </c>
      <c r="D48" s="20">
        <f t="shared" si="13"/>
        <v>19758.167667130485</v>
      </c>
      <c r="E48" s="20">
        <f t="shared" si="8"/>
        <v>141.1062474227569</v>
      </c>
      <c r="F48" s="20">
        <f t="shared" si="9"/>
        <v>169.79470626127124</v>
      </c>
      <c r="G48" s="20">
        <f t="shared" si="10"/>
        <v>19588.372960869212</v>
      </c>
      <c r="H48" s="20">
        <f t="shared" si="14"/>
        <v>5780.807293494231</v>
      </c>
      <c r="I48" s="20">
        <f t="shared" si="15"/>
        <v>11192.434332625013</v>
      </c>
    </row>
    <row r="49" spans="2:9" ht="15">
      <c r="B49" s="18">
        <f t="shared" si="11"/>
        <v>37</v>
      </c>
      <c r="C49" s="19">
        <f t="shared" si="12"/>
        <v>46388</v>
      </c>
      <c r="D49" s="20">
        <f t="shared" si="13"/>
        <v>19588.372960869212</v>
      </c>
      <c r="E49" s="20">
        <f t="shared" si="8"/>
        <v>139.8936302288743</v>
      </c>
      <c r="F49" s="20">
        <f t="shared" si="9"/>
        <v>171.00732345515385</v>
      </c>
      <c r="G49" s="20">
        <f t="shared" si="10"/>
        <v>19417.36563741406</v>
      </c>
      <c r="H49" s="20">
        <f t="shared" si="14"/>
        <v>5920.700923723105</v>
      </c>
      <c r="I49" s="20">
        <f t="shared" si="15"/>
        <v>11503.33528630904</v>
      </c>
    </row>
    <row r="50" spans="2:9" ht="15">
      <c r="B50" s="18">
        <f t="shared" si="11"/>
        <v>38</v>
      </c>
      <c r="C50" s="19">
        <f t="shared" si="12"/>
        <v>46419</v>
      </c>
      <c r="D50" s="20">
        <f t="shared" si="13"/>
        <v>19417.36563741406</v>
      </c>
      <c r="E50" s="20">
        <f t="shared" si="8"/>
        <v>138.67235292719874</v>
      </c>
      <c r="F50" s="20">
        <f t="shared" si="9"/>
        <v>172.2286007568294</v>
      </c>
      <c r="G50" s="20">
        <f t="shared" si="10"/>
        <v>19245.13703665723</v>
      </c>
      <c r="H50" s="20">
        <f t="shared" si="14"/>
        <v>6059.3732766503035</v>
      </c>
      <c r="I50" s="20">
        <f t="shared" si="15"/>
        <v>11814.236239993068</v>
      </c>
    </row>
    <row r="51" spans="2:9" ht="15">
      <c r="B51" s="18">
        <f t="shared" si="11"/>
        <v>39</v>
      </c>
      <c r="C51" s="19">
        <f t="shared" si="12"/>
        <v>46447</v>
      </c>
      <c r="D51" s="20">
        <f t="shared" si="13"/>
        <v>19245.13703665723</v>
      </c>
      <c r="E51" s="20">
        <f t="shared" si="8"/>
        <v>137.44235367012706</v>
      </c>
      <c r="F51" s="20">
        <f t="shared" si="9"/>
        <v>173.45860001390108</v>
      </c>
      <c r="G51" s="20">
        <f t="shared" si="10"/>
        <v>19071.678436643328</v>
      </c>
      <c r="H51" s="20">
        <f t="shared" si="14"/>
        <v>6196.8156303204305</v>
      </c>
      <c r="I51" s="20">
        <f t="shared" si="15"/>
        <v>12125.137193677096</v>
      </c>
    </row>
    <row r="52" spans="2:9" ht="15">
      <c r="B52" s="18">
        <f t="shared" si="11"/>
        <v>40</v>
      </c>
      <c r="C52" s="19">
        <f t="shared" si="12"/>
        <v>46478</v>
      </c>
      <c r="D52" s="20">
        <f t="shared" si="13"/>
        <v>19071.678436643328</v>
      </c>
      <c r="E52" s="20">
        <f t="shared" si="8"/>
        <v>136.2035701683611</v>
      </c>
      <c r="F52" s="20">
        <f t="shared" si="9"/>
        <v>174.69738351566704</v>
      </c>
      <c r="G52" s="20">
        <f t="shared" si="10"/>
        <v>18896.98105312766</v>
      </c>
      <c r="H52" s="20">
        <f t="shared" si="14"/>
        <v>6333.019200488791</v>
      </c>
      <c r="I52" s="20">
        <f t="shared" si="15"/>
        <v>12436.038147361123</v>
      </c>
    </row>
    <row r="53" spans="2:9" ht="15">
      <c r="B53" s="18">
        <f t="shared" si="11"/>
        <v>41</v>
      </c>
      <c r="C53" s="19">
        <f t="shared" si="12"/>
        <v>46508</v>
      </c>
      <c r="D53" s="20">
        <f t="shared" si="13"/>
        <v>18896.98105312766</v>
      </c>
      <c r="E53" s="20">
        <f t="shared" si="8"/>
        <v>134.95593968775339</v>
      </c>
      <c r="F53" s="20">
        <f t="shared" si="9"/>
        <v>175.94501399627475</v>
      </c>
      <c r="G53" s="20">
        <f t="shared" si="10"/>
        <v>18721.036039131384</v>
      </c>
      <c r="H53" s="20">
        <f t="shared" si="14"/>
        <v>6467.975140176544</v>
      </c>
      <c r="I53" s="20">
        <f t="shared" si="15"/>
        <v>12746.93910104515</v>
      </c>
    </row>
    <row r="54" spans="2:9" ht="15">
      <c r="B54" s="18">
        <f t="shared" si="11"/>
        <v>42</v>
      </c>
      <c r="C54" s="19">
        <f t="shared" si="12"/>
        <v>46539</v>
      </c>
      <c r="D54" s="20">
        <f t="shared" si="13"/>
        <v>18721.036039131384</v>
      </c>
      <c r="E54" s="20">
        <f t="shared" si="8"/>
        <v>133.69939904612997</v>
      </c>
      <c r="F54" s="20">
        <f t="shared" si="9"/>
        <v>177.20155463789817</v>
      </c>
      <c r="G54" s="20">
        <f t="shared" si="10"/>
        <v>18543.834484493487</v>
      </c>
      <c r="H54" s="20">
        <f t="shared" si="14"/>
        <v>6601.674539222674</v>
      </c>
      <c r="I54" s="20">
        <f t="shared" si="15"/>
        <v>13057.840054729179</v>
      </c>
    </row>
    <row r="55" spans="2:9" ht="15">
      <c r="B55" s="18">
        <f t="shared" si="11"/>
        <v>43</v>
      </c>
      <c r="C55" s="19">
        <f t="shared" si="12"/>
        <v>46569</v>
      </c>
      <c r="D55" s="20">
        <f t="shared" si="13"/>
        <v>18543.834484493487</v>
      </c>
      <c r="E55" s="20">
        <f t="shared" si="8"/>
        <v>132.43388461009098</v>
      </c>
      <c r="F55" s="20">
        <f t="shared" si="9"/>
        <v>178.46706907393715</v>
      </c>
      <c r="G55" s="20">
        <f t="shared" si="10"/>
        <v>18365.36741541955</v>
      </c>
      <c r="H55" s="20">
        <f t="shared" si="14"/>
        <v>6734.108423832765</v>
      </c>
      <c r="I55" s="20">
        <f t="shared" si="15"/>
        <v>13368.741008413206</v>
      </c>
    </row>
    <row r="56" spans="2:9" ht="15">
      <c r="B56" s="18">
        <f t="shared" si="11"/>
        <v>44</v>
      </c>
      <c r="C56" s="19">
        <f t="shared" si="12"/>
        <v>46600</v>
      </c>
      <c r="D56" s="20">
        <f t="shared" si="13"/>
        <v>18365.36741541955</v>
      </c>
      <c r="E56" s="20">
        <f t="shared" si="8"/>
        <v>131.15933229178796</v>
      </c>
      <c r="F56" s="20">
        <f t="shared" si="9"/>
        <v>179.74162139224018</v>
      </c>
      <c r="G56" s="20">
        <f t="shared" si="10"/>
        <v>18185.62579402731</v>
      </c>
      <c r="H56" s="20">
        <f t="shared" si="14"/>
        <v>6865.267756124553</v>
      </c>
      <c r="I56" s="20">
        <f t="shared" si="15"/>
        <v>13679.641962097234</v>
      </c>
    </row>
    <row r="57" spans="2:9" ht="15">
      <c r="B57" s="18">
        <f t="shared" si="11"/>
        <v>45</v>
      </c>
      <c r="C57" s="19">
        <f t="shared" si="12"/>
        <v>46631</v>
      </c>
      <c r="D57" s="20">
        <f t="shared" si="13"/>
        <v>18185.62579402731</v>
      </c>
      <c r="E57" s="20">
        <f t="shared" si="8"/>
        <v>129.87567754567837</v>
      </c>
      <c r="F57" s="20">
        <f t="shared" si="9"/>
        <v>181.02527613834977</v>
      </c>
      <c r="G57" s="20">
        <f t="shared" si="10"/>
        <v>18004.60051788896</v>
      </c>
      <c r="H57" s="20">
        <f t="shared" si="14"/>
        <v>6995.143433670231</v>
      </c>
      <c r="I57" s="20">
        <f t="shared" si="15"/>
        <v>13990.542915781261</v>
      </c>
    </row>
    <row r="58" spans="2:9" ht="15">
      <c r="B58" s="18">
        <f t="shared" si="11"/>
        <v>46</v>
      </c>
      <c r="C58" s="19">
        <f t="shared" si="12"/>
        <v>46661</v>
      </c>
      <c r="D58" s="20">
        <f t="shared" si="13"/>
        <v>18004.60051788896</v>
      </c>
      <c r="E58" s="20">
        <f t="shared" si="8"/>
        <v>128.582855365257</v>
      </c>
      <c r="F58" s="20">
        <f t="shared" si="9"/>
        <v>182.31809831877115</v>
      </c>
      <c r="G58" s="20">
        <f t="shared" si="10"/>
        <v>17822.28241957019</v>
      </c>
      <c r="H58" s="20">
        <f t="shared" si="14"/>
        <v>7123.726289035489</v>
      </c>
      <c r="I58" s="20">
        <f t="shared" si="15"/>
        <v>14301.443869465289</v>
      </c>
    </row>
    <row r="59" spans="2:9" ht="15">
      <c r="B59" s="18">
        <f t="shared" si="11"/>
        <v>47</v>
      </c>
      <c r="C59" s="19">
        <f t="shared" si="12"/>
        <v>46692</v>
      </c>
      <c r="D59" s="20">
        <f t="shared" si="13"/>
        <v>17822.28241957019</v>
      </c>
      <c r="E59" s="20">
        <f t="shared" si="8"/>
        <v>127.28080027976378</v>
      </c>
      <c r="F59" s="20">
        <f t="shared" si="9"/>
        <v>183.62015340426436</v>
      </c>
      <c r="G59" s="20">
        <f t="shared" si="10"/>
        <v>17638.662266165928</v>
      </c>
      <c r="H59" s="20">
        <f t="shared" si="14"/>
        <v>7251.007089315252</v>
      </c>
      <c r="I59" s="20">
        <f t="shared" si="15"/>
        <v>14612.344823149317</v>
      </c>
    </row>
    <row r="60" spans="2:9" ht="15">
      <c r="B60" s="18">
        <f t="shared" si="11"/>
        <v>48</v>
      </c>
      <c r="C60" s="19">
        <f t="shared" si="12"/>
        <v>46722</v>
      </c>
      <c r="D60" s="20">
        <f t="shared" si="13"/>
        <v>17638.662266165928</v>
      </c>
      <c r="E60" s="20">
        <f t="shared" si="8"/>
        <v>125.96944635086834</v>
      </c>
      <c r="F60" s="20">
        <f t="shared" si="9"/>
        <v>184.9315073331598</v>
      </c>
      <c r="G60" s="20">
        <f t="shared" si="10"/>
        <v>17453.730758832768</v>
      </c>
      <c r="H60" s="20">
        <f t="shared" si="14"/>
        <v>7376.976535666121</v>
      </c>
      <c r="I60" s="20">
        <f t="shared" si="15"/>
        <v>14923.245776833344</v>
      </c>
    </row>
    <row r="61" spans="2:9" ht="15">
      <c r="B61" s="18">
        <f t="shared" si="11"/>
        <v>49</v>
      </c>
      <c r="C61" s="19">
        <f t="shared" si="12"/>
        <v>46753</v>
      </c>
      <c r="D61" s="20">
        <f t="shared" si="13"/>
        <v>17453.730758832768</v>
      </c>
      <c r="E61" s="20">
        <f t="shared" si="8"/>
        <v>124.64872716933068</v>
      </c>
      <c r="F61" s="20">
        <f t="shared" si="9"/>
        <v>186.25222651469744</v>
      </c>
      <c r="G61" s="20">
        <f t="shared" si="10"/>
        <v>17267.47853231807</v>
      </c>
      <c r="H61" s="20">
        <f t="shared" si="14"/>
        <v>7501.625262835451</v>
      </c>
      <c r="I61" s="20">
        <f t="shared" si="15"/>
        <v>15234.146730517372</v>
      </c>
    </row>
    <row r="62" spans="2:9" ht="15">
      <c r="B62" s="18">
        <f t="shared" si="11"/>
        <v>50</v>
      </c>
      <c r="C62" s="19">
        <f t="shared" si="12"/>
        <v>46784</v>
      </c>
      <c r="D62" s="20">
        <f t="shared" si="13"/>
        <v>17267.47853231807</v>
      </c>
      <c r="E62" s="20">
        <f t="shared" si="8"/>
        <v>123.31857585163822</v>
      </c>
      <c r="F62" s="20">
        <f t="shared" si="9"/>
        <v>187.5823778323899</v>
      </c>
      <c r="G62" s="20">
        <f t="shared" si="10"/>
        <v>17079.89615448568</v>
      </c>
      <c r="H62" s="20">
        <f t="shared" si="14"/>
        <v>7624.94383868709</v>
      </c>
      <c r="I62" s="20">
        <f t="shared" si="15"/>
        <v>15545.0476842014</v>
      </c>
    </row>
    <row r="63" spans="2:9" ht="15">
      <c r="B63" s="18">
        <f t="shared" si="11"/>
        <v>51</v>
      </c>
      <c r="C63" s="19">
        <f t="shared" si="12"/>
        <v>46813</v>
      </c>
      <c r="D63" s="20">
        <f t="shared" si="13"/>
        <v>17079.89615448568</v>
      </c>
      <c r="E63" s="20">
        <f t="shared" si="8"/>
        <v>121.97892503661856</v>
      </c>
      <c r="F63" s="20">
        <f t="shared" si="9"/>
        <v>188.92202864740958</v>
      </c>
      <c r="G63" s="20">
        <f t="shared" si="10"/>
        <v>16890.97412583827</v>
      </c>
      <c r="H63" s="20">
        <f t="shared" si="14"/>
        <v>7746.922763723708</v>
      </c>
      <c r="I63" s="20">
        <f t="shared" si="15"/>
        <v>15855.948637885427</v>
      </c>
    </row>
    <row r="64" spans="2:9" ht="15">
      <c r="B64" s="18">
        <f t="shared" si="11"/>
        <v>52</v>
      </c>
      <c r="C64" s="19">
        <f t="shared" si="12"/>
        <v>46844</v>
      </c>
      <c r="D64" s="20">
        <f t="shared" si="13"/>
        <v>16890.97412583827</v>
      </c>
      <c r="E64" s="20">
        <f t="shared" si="8"/>
        <v>120.62970688202832</v>
      </c>
      <c r="F64" s="20">
        <f t="shared" si="9"/>
        <v>190.27124680199984</v>
      </c>
      <c r="G64" s="20">
        <f t="shared" si="10"/>
        <v>16700.70287903627</v>
      </c>
      <c r="H64" s="20">
        <f t="shared" si="14"/>
        <v>7867.552470605737</v>
      </c>
      <c r="I64" s="20">
        <f t="shared" si="15"/>
        <v>16166.849591569455</v>
      </c>
    </row>
    <row r="65" spans="2:9" ht="15">
      <c r="B65" s="18">
        <f t="shared" si="11"/>
        <v>53</v>
      </c>
      <c r="C65" s="19">
        <f t="shared" si="12"/>
        <v>46874</v>
      </c>
      <c r="D65" s="20">
        <f t="shared" si="13"/>
        <v>16700.70287903627</v>
      </c>
      <c r="E65" s="20">
        <f t="shared" si="8"/>
        <v>119.27085306111738</v>
      </c>
      <c r="F65" s="20">
        <f t="shared" si="9"/>
        <v>191.63010062291076</v>
      </c>
      <c r="G65" s="20">
        <f t="shared" si="10"/>
        <v>16509.07277841336</v>
      </c>
      <c r="H65" s="20">
        <f t="shared" si="14"/>
        <v>7986.823323666854</v>
      </c>
      <c r="I65" s="20">
        <f t="shared" si="15"/>
        <v>16477.750545253482</v>
      </c>
    </row>
    <row r="66" spans="2:9" ht="15">
      <c r="B66" s="18">
        <f t="shared" si="11"/>
        <v>54</v>
      </c>
      <c r="C66" s="19">
        <f t="shared" si="12"/>
        <v>46905</v>
      </c>
      <c r="D66" s="20">
        <f t="shared" si="13"/>
        <v>16509.07277841336</v>
      </c>
      <c r="E66" s="20">
        <f t="shared" si="8"/>
        <v>117.90229475916874</v>
      </c>
      <c r="F66" s="20">
        <f t="shared" si="9"/>
        <v>192.9986589248594</v>
      </c>
      <c r="G66" s="20">
        <f t="shared" si="10"/>
        <v>16316.0741194885</v>
      </c>
      <c r="H66" s="20">
        <f t="shared" si="14"/>
        <v>8104.725618426022</v>
      </c>
      <c r="I66" s="20">
        <f t="shared" si="15"/>
        <v>16788.65149893751</v>
      </c>
    </row>
    <row r="67" spans="2:9" ht="15">
      <c r="B67" s="18">
        <f t="shared" si="11"/>
        <v>55</v>
      </c>
      <c r="C67" s="19">
        <f t="shared" si="12"/>
        <v>46935</v>
      </c>
      <c r="D67" s="20">
        <f t="shared" si="13"/>
        <v>16316.0741194885</v>
      </c>
      <c r="E67" s="20">
        <f t="shared" si="8"/>
        <v>116.5239626700137</v>
      </c>
      <c r="F67" s="20">
        <f t="shared" si="9"/>
        <v>194.37699101401444</v>
      </c>
      <c r="G67" s="20">
        <f t="shared" si="10"/>
        <v>16121.697128474485</v>
      </c>
      <c r="H67" s="20">
        <f t="shared" si="14"/>
        <v>8221.249581096035</v>
      </c>
      <c r="I67" s="20">
        <f t="shared" si="15"/>
        <v>17099.552452621538</v>
      </c>
    </row>
    <row r="68" spans="2:9" ht="15">
      <c r="B68" s="18">
        <f t="shared" si="11"/>
        <v>56</v>
      </c>
      <c r="C68" s="19">
        <f t="shared" si="12"/>
        <v>46966</v>
      </c>
      <c r="D68" s="20">
        <f t="shared" si="13"/>
        <v>16121.697128474485</v>
      </c>
      <c r="E68" s="20">
        <f t="shared" si="8"/>
        <v>115.13578699252194</v>
      </c>
      <c r="F68" s="20">
        <f t="shared" si="9"/>
        <v>195.76516669150618</v>
      </c>
      <c r="G68" s="20">
        <f t="shared" si="10"/>
        <v>15925.931961782979</v>
      </c>
      <c r="H68" s="20">
        <f t="shared" si="14"/>
        <v>8336.385368088557</v>
      </c>
      <c r="I68" s="20">
        <f t="shared" si="15"/>
        <v>17410.453406305565</v>
      </c>
    </row>
    <row r="69" spans="2:9" ht="15">
      <c r="B69" s="18">
        <f t="shared" si="11"/>
        <v>57</v>
      </c>
      <c r="C69" s="19">
        <f t="shared" si="12"/>
        <v>46997</v>
      </c>
      <c r="D69" s="20">
        <f t="shared" si="13"/>
        <v>15925.931961782979</v>
      </c>
      <c r="E69" s="20">
        <f t="shared" si="8"/>
        <v>113.73769742706678</v>
      </c>
      <c r="F69" s="20">
        <f t="shared" si="9"/>
        <v>197.16325625696135</v>
      </c>
      <c r="G69" s="20">
        <f t="shared" si="10"/>
        <v>15728.768705526018</v>
      </c>
      <c r="H69" s="20">
        <f t="shared" si="14"/>
        <v>8450.123065515623</v>
      </c>
      <c r="I69" s="20">
        <f t="shared" si="15"/>
        <v>17721.354359989593</v>
      </c>
    </row>
    <row r="70" spans="2:9" ht="15">
      <c r="B70" s="18">
        <f t="shared" si="11"/>
        <v>58</v>
      </c>
      <c r="C70" s="19">
        <f t="shared" si="12"/>
        <v>47027</v>
      </c>
      <c r="D70" s="20">
        <f t="shared" si="13"/>
        <v>15728.768705526018</v>
      </c>
      <c r="E70" s="20">
        <f t="shared" si="8"/>
        <v>112.32962317196498</v>
      </c>
      <c r="F70" s="20">
        <f t="shared" si="9"/>
        <v>198.57133051206316</v>
      </c>
      <c r="G70" s="20">
        <f t="shared" si="10"/>
        <v>15530.197375013955</v>
      </c>
      <c r="H70" s="20">
        <f t="shared" si="14"/>
        <v>8562.452688687588</v>
      </c>
      <c r="I70" s="20">
        <f t="shared" si="15"/>
        <v>18032.25531367362</v>
      </c>
    </row>
    <row r="71" spans="2:9" ht="15">
      <c r="B71" s="18">
        <f t="shared" si="11"/>
        <v>59</v>
      </c>
      <c r="C71" s="19">
        <f t="shared" si="12"/>
        <v>47058</v>
      </c>
      <c r="D71" s="20">
        <f t="shared" si="13"/>
        <v>15530.197375013955</v>
      </c>
      <c r="E71" s="20">
        <f t="shared" si="8"/>
        <v>110.91149291989133</v>
      </c>
      <c r="F71" s="20">
        <f t="shared" si="9"/>
        <v>199.98946076413682</v>
      </c>
      <c r="G71" s="20">
        <f t="shared" si="10"/>
        <v>15330.207914249819</v>
      </c>
      <c r="H71" s="20">
        <f t="shared" si="14"/>
        <v>8673.36418160748</v>
      </c>
      <c r="I71" s="20">
        <f t="shared" si="15"/>
        <v>18343.156267357648</v>
      </c>
    </row>
    <row r="72" spans="2:9" ht="15">
      <c r="B72" s="18">
        <f t="shared" si="11"/>
        <v>60</v>
      </c>
      <c r="C72" s="19">
        <f t="shared" si="12"/>
        <v>47088</v>
      </c>
      <c r="D72" s="20">
        <f t="shared" si="13"/>
        <v>15330.207914249819</v>
      </c>
      <c r="E72" s="20">
        <f t="shared" si="8"/>
        <v>109.48323485426745</v>
      </c>
      <c r="F72" s="20">
        <f t="shared" si="9"/>
        <v>201.4177188297607</v>
      </c>
      <c r="G72" s="20">
        <f t="shared" si="10"/>
        <v>15128.790195420059</v>
      </c>
      <c r="H72" s="20">
        <f t="shared" si="14"/>
        <v>8782.847416461747</v>
      </c>
      <c r="I72" s="20">
        <f t="shared" si="15"/>
        <v>18654.057221041676</v>
      </c>
    </row>
    <row r="73" spans="2:9" ht="15">
      <c r="B73" s="18">
        <f t="shared" si="11"/>
        <v>61</v>
      </c>
      <c r="C73" s="19">
        <f t="shared" si="12"/>
        <v>47119</v>
      </c>
      <c r="D73" s="20">
        <f t="shared" si="13"/>
        <v>15128.790195420059</v>
      </c>
      <c r="E73" s="20">
        <f t="shared" si="8"/>
        <v>108.04477664562492</v>
      </c>
      <c r="F73" s="20">
        <f t="shared" si="9"/>
        <v>202.85617703840322</v>
      </c>
      <c r="G73" s="20">
        <f t="shared" si="10"/>
        <v>14925.934018381655</v>
      </c>
      <c r="H73" s="20">
        <f t="shared" si="14"/>
        <v>8890.892193107373</v>
      </c>
      <c r="I73" s="20">
        <f t="shared" si="15"/>
        <v>18964.958174725703</v>
      </c>
    </row>
    <row r="74" spans="2:9" ht="15">
      <c r="B74" s="18">
        <f t="shared" si="11"/>
        <v>62</v>
      </c>
      <c r="C74" s="19">
        <f t="shared" si="12"/>
        <v>47150</v>
      </c>
      <c r="D74" s="20">
        <f t="shared" si="13"/>
        <v>14925.934018381655</v>
      </c>
      <c r="E74" s="20">
        <f t="shared" si="8"/>
        <v>106.59604544794232</v>
      </c>
      <c r="F74" s="20">
        <f t="shared" si="9"/>
        <v>204.30490823608582</v>
      </c>
      <c r="G74" s="20">
        <f t="shared" si="10"/>
        <v>14721.629110145568</v>
      </c>
      <c r="H74" s="20">
        <f t="shared" si="14"/>
        <v>8997.488238555316</v>
      </c>
      <c r="I74" s="20">
        <f t="shared" si="15"/>
        <v>19275.85912840973</v>
      </c>
    </row>
    <row r="75" spans="2:9" ht="15">
      <c r="B75" s="18">
        <f t="shared" si="11"/>
        <v>63</v>
      </c>
      <c r="C75" s="19">
        <f t="shared" si="12"/>
        <v>47178</v>
      </c>
      <c r="D75" s="20">
        <f t="shared" si="13"/>
        <v>14721.629110145568</v>
      </c>
      <c r="E75" s="20">
        <f t="shared" si="8"/>
        <v>105.13696789495627</v>
      </c>
      <c r="F75" s="20">
        <f t="shared" si="9"/>
        <v>205.76398578907185</v>
      </c>
      <c r="G75" s="20">
        <f t="shared" si="10"/>
        <v>14515.865124356496</v>
      </c>
      <c r="H75" s="20">
        <f t="shared" si="14"/>
        <v>9102.625206450271</v>
      </c>
      <c r="I75" s="20">
        <f t="shared" si="15"/>
        <v>19586.76008209376</v>
      </c>
    </row>
    <row r="76" spans="2:9" ht="15">
      <c r="B76" s="18">
        <f t="shared" si="11"/>
        <v>64</v>
      </c>
      <c r="C76" s="19">
        <f t="shared" si="12"/>
        <v>47209</v>
      </c>
      <c r="D76" s="20">
        <f t="shared" si="13"/>
        <v>14515.865124356496</v>
      </c>
      <c r="E76" s="20">
        <f t="shared" si="8"/>
        <v>103.66747009644598</v>
      </c>
      <c r="F76" s="20">
        <f t="shared" si="9"/>
        <v>207.23348358758216</v>
      </c>
      <c r="G76" s="20">
        <f t="shared" si="10"/>
        <v>14308.631640768914</v>
      </c>
      <c r="H76" s="20">
        <f t="shared" si="14"/>
        <v>9206.292676546718</v>
      </c>
      <c r="I76" s="20">
        <f t="shared" si="15"/>
        <v>19897.661035777786</v>
      </c>
    </row>
    <row r="77" spans="2:9" ht="15">
      <c r="B77" s="18">
        <f t="shared" si="11"/>
        <v>65</v>
      </c>
      <c r="C77" s="19">
        <f t="shared" si="12"/>
        <v>47239</v>
      </c>
      <c r="D77" s="20">
        <f t="shared" si="13"/>
        <v>14308.631640768914</v>
      </c>
      <c r="E77" s="20">
        <f aca="true" t="shared" si="16" ref="E77:E108">D$9/G$9*D77</f>
        <v>102.18747763449133</v>
      </c>
      <c r="F77" s="20">
        <f aca="true" t="shared" si="17" ref="F77:F108">H$9-E77</f>
        <v>208.7134760495368</v>
      </c>
      <c r="G77" s="20">
        <f aca="true" t="shared" si="18" ref="G77:G108">D77-F77</f>
        <v>14099.918164719376</v>
      </c>
      <c r="H77" s="20">
        <f t="shared" si="14"/>
        <v>9308.48015418121</v>
      </c>
      <c r="I77" s="20">
        <f t="shared" si="15"/>
        <v>20208.561989461814</v>
      </c>
    </row>
    <row r="78" spans="2:9" ht="15">
      <c r="B78" s="18">
        <f aca="true" t="shared" si="19" ref="B78:B109">B77+1</f>
        <v>66</v>
      </c>
      <c r="C78" s="19">
        <f aca="true" t="shared" si="20" ref="C78:C109">DATE((YEAR(C77)-1900),MONTH(C77)+1,1)</f>
        <v>47270</v>
      </c>
      <c r="D78" s="20">
        <f aca="true" t="shared" si="21" ref="D78:D109">G77</f>
        <v>14099.918164719376</v>
      </c>
      <c r="E78" s="20">
        <f t="shared" si="16"/>
        <v>100.69691555970421</v>
      </c>
      <c r="F78" s="20">
        <f t="shared" si="17"/>
        <v>210.20403812432392</v>
      </c>
      <c r="G78" s="20">
        <f t="shared" si="18"/>
        <v>13889.714126595052</v>
      </c>
      <c r="H78" s="20">
        <f aca="true" t="shared" si="22" ref="H78:H109">H77+E78</f>
        <v>9409.177069740914</v>
      </c>
      <c r="I78" s="20">
        <f aca="true" t="shared" si="23" ref="I78:I109">E78+F78+I77</f>
        <v>20519.46294314584</v>
      </c>
    </row>
    <row r="79" spans="2:9" ht="15">
      <c r="B79" s="18">
        <f t="shared" si="19"/>
        <v>67</v>
      </c>
      <c r="C79" s="19">
        <f t="shared" si="20"/>
        <v>47300</v>
      </c>
      <c r="D79" s="20">
        <f t="shared" si="21"/>
        <v>13889.714126595052</v>
      </c>
      <c r="E79" s="20">
        <f t="shared" si="16"/>
        <v>99.195708387433</v>
      </c>
      <c r="F79" s="20">
        <f t="shared" si="17"/>
        <v>211.70524529659514</v>
      </c>
      <c r="G79" s="20">
        <f t="shared" si="18"/>
        <v>13678.008881298458</v>
      </c>
      <c r="H79" s="20">
        <f t="shared" si="22"/>
        <v>9508.372778128347</v>
      </c>
      <c r="I79" s="20">
        <f t="shared" si="23"/>
        <v>20830.36389682987</v>
      </c>
    </row>
    <row r="80" spans="2:9" ht="15">
      <c r="B80" s="18">
        <f t="shared" si="19"/>
        <v>68</v>
      </c>
      <c r="C80" s="19">
        <f t="shared" si="20"/>
        <v>47331</v>
      </c>
      <c r="D80" s="20">
        <f t="shared" si="21"/>
        <v>13678.008881298458</v>
      </c>
      <c r="E80" s="20">
        <f t="shared" si="16"/>
        <v>97.68378009393982</v>
      </c>
      <c r="F80" s="20">
        <f t="shared" si="17"/>
        <v>213.21717359008832</v>
      </c>
      <c r="G80" s="20">
        <f t="shared" si="18"/>
        <v>13464.79170770837</v>
      </c>
      <c r="H80" s="20">
        <f t="shared" si="22"/>
        <v>9606.056558222286</v>
      </c>
      <c r="I80" s="20">
        <f t="shared" si="23"/>
        <v>21141.264850513897</v>
      </c>
    </row>
    <row r="81" spans="2:9" ht="15">
      <c r="B81" s="18">
        <f t="shared" si="19"/>
        <v>69</v>
      </c>
      <c r="C81" s="19">
        <f t="shared" si="20"/>
        <v>47362</v>
      </c>
      <c r="D81" s="20">
        <f t="shared" si="21"/>
        <v>13464.79170770837</v>
      </c>
      <c r="E81" s="20">
        <f t="shared" si="16"/>
        <v>96.1610541125506</v>
      </c>
      <c r="F81" s="20">
        <f t="shared" si="17"/>
        <v>214.73989957147754</v>
      </c>
      <c r="G81" s="20">
        <f t="shared" si="18"/>
        <v>13250.051808136892</v>
      </c>
      <c r="H81" s="20">
        <f t="shared" si="22"/>
        <v>9702.217612334836</v>
      </c>
      <c r="I81" s="20">
        <f t="shared" si="23"/>
        <v>21452.165804197924</v>
      </c>
    </row>
    <row r="82" spans="2:9" ht="15">
      <c r="B82" s="18">
        <f t="shared" si="19"/>
        <v>70</v>
      </c>
      <c r="C82" s="19">
        <f t="shared" si="20"/>
        <v>47392</v>
      </c>
      <c r="D82" s="20">
        <f t="shared" si="21"/>
        <v>13250.051808136892</v>
      </c>
      <c r="E82" s="20">
        <f t="shared" si="16"/>
        <v>94.62745332977764</v>
      </c>
      <c r="F82" s="20">
        <f t="shared" si="17"/>
        <v>216.2735003542505</v>
      </c>
      <c r="G82" s="20">
        <f t="shared" si="18"/>
        <v>13033.77830778264</v>
      </c>
      <c r="H82" s="20">
        <f t="shared" si="22"/>
        <v>9796.845065664615</v>
      </c>
      <c r="I82" s="20">
        <f t="shared" si="23"/>
        <v>21763.066757881952</v>
      </c>
    </row>
    <row r="83" spans="2:9" ht="15">
      <c r="B83" s="18">
        <f t="shared" si="19"/>
        <v>71</v>
      </c>
      <c r="C83" s="19">
        <f t="shared" si="20"/>
        <v>47423</v>
      </c>
      <c r="D83" s="20">
        <f t="shared" si="21"/>
        <v>13033.77830778264</v>
      </c>
      <c r="E83" s="20">
        <f t="shared" si="16"/>
        <v>93.08290008141437</v>
      </c>
      <c r="F83" s="20">
        <f t="shared" si="17"/>
        <v>217.81805360261376</v>
      </c>
      <c r="G83" s="20">
        <f t="shared" si="18"/>
        <v>12815.960254180027</v>
      </c>
      <c r="H83" s="20">
        <f t="shared" si="22"/>
        <v>9889.927965746028</v>
      </c>
      <c r="I83" s="20">
        <f t="shared" si="23"/>
        <v>22073.96771156598</v>
      </c>
    </row>
    <row r="84" spans="2:9" ht="15">
      <c r="B84" s="18">
        <f t="shared" si="19"/>
        <v>72</v>
      </c>
      <c r="C84" s="19">
        <f t="shared" si="20"/>
        <v>47453</v>
      </c>
      <c r="D84" s="20">
        <f t="shared" si="21"/>
        <v>12815.960254180027</v>
      </c>
      <c r="E84" s="20">
        <f t="shared" si="16"/>
        <v>91.52731614860237</v>
      </c>
      <c r="F84" s="20">
        <f t="shared" si="17"/>
        <v>219.37363753542576</v>
      </c>
      <c r="G84" s="20">
        <f t="shared" si="18"/>
        <v>12596.586616644601</v>
      </c>
      <c r="H84" s="20">
        <f t="shared" si="22"/>
        <v>9981.45528189463</v>
      </c>
      <c r="I84" s="20">
        <f t="shared" si="23"/>
        <v>22384.868665250007</v>
      </c>
    </row>
    <row r="85" spans="2:9" ht="15">
      <c r="B85" s="18">
        <f t="shared" si="19"/>
        <v>73</v>
      </c>
      <c r="C85" s="19">
        <f t="shared" si="20"/>
        <v>47484</v>
      </c>
      <c r="D85" s="20">
        <f t="shared" si="21"/>
        <v>12596.586616644601</v>
      </c>
      <c r="E85" s="20">
        <f t="shared" si="16"/>
        <v>89.9606227538702</v>
      </c>
      <c r="F85" s="20">
        <f t="shared" si="17"/>
        <v>220.94033093015793</v>
      </c>
      <c r="G85" s="20">
        <f t="shared" si="18"/>
        <v>12375.646285714443</v>
      </c>
      <c r="H85" s="20">
        <f t="shared" si="22"/>
        <v>10071.4159046485</v>
      </c>
      <c r="I85" s="20">
        <f t="shared" si="23"/>
        <v>22695.769618934035</v>
      </c>
    </row>
    <row r="86" spans="2:9" ht="15">
      <c r="B86" s="18">
        <f t="shared" si="19"/>
        <v>74</v>
      </c>
      <c r="C86" s="19">
        <f t="shared" si="20"/>
        <v>47515</v>
      </c>
      <c r="D86" s="20">
        <f t="shared" si="21"/>
        <v>12375.646285714443</v>
      </c>
      <c r="E86" s="20">
        <f t="shared" si="16"/>
        <v>88.38274055714399</v>
      </c>
      <c r="F86" s="20">
        <f t="shared" si="17"/>
        <v>222.51821312688415</v>
      </c>
      <c r="G86" s="20">
        <f t="shared" si="18"/>
        <v>12153.128072587559</v>
      </c>
      <c r="H86" s="20">
        <f t="shared" si="22"/>
        <v>10159.798645205645</v>
      </c>
      <c r="I86" s="20">
        <f t="shared" si="23"/>
        <v>23006.670572618063</v>
      </c>
    </row>
    <row r="87" spans="2:9" ht="15">
      <c r="B87" s="18">
        <f t="shared" si="19"/>
        <v>75</v>
      </c>
      <c r="C87" s="19">
        <f t="shared" si="20"/>
        <v>47543</v>
      </c>
      <c r="D87" s="20">
        <f t="shared" si="21"/>
        <v>12153.128072587559</v>
      </c>
      <c r="E87" s="20">
        <f t="shared" si="16"/>
        <v>86.79358965172948</v>
      </c>
      <c r="F87" s="20">
        <f t="shared" si="17"/>
        <v>224.10736403229868</v>
      </c>
      <c r="G87" s="20">
        <f t="shared" si="18"/>
        <v>11929.02070855526</v>
      </c>
      <c r="H87" s="20">
        <f t="shared" si="22"/>
        <v>10246.592234857375</v>
      </c>
      <c r="I87" s="20">
        <f t="shared" si="23"/>
        <v>23317.57152630209</v>
      </c>
    </row>
    <row r="88" spans="2:9" ht="15">
      <c r="B88" s="18">
        <f t="shared" si="19"/>
        <v>76</v>
      </c>
      <c r="C88" s="19">
        <f t="shared" si="20"/>
        <v>47574</v>
      </c>
      <c r="D88" s="20">
        <f t="shared" si="21"/>
        <v>11929.02070855526</v>
      </c>
      <c r="E88" s="20">
        <f t="shared" si="16"/>
        <v>85.19308956026548</v>
      </c>
      <c r="F88" s="20">
        <f t="shared" si="17"/>
        <v>225.70786412376265</v>
      </c>
      <c r="G88" s="20">
        <f t="shared" si="18"/>
        <v>11703.312844431497</v>
      </c>
      <c r="H88" s="20">
        <f t="shared" si="22"/>
        <v>10331.78532441764</v>
      </c>
      <c r="I88" s="20">
        <f t="shared" si="23"/>
        <v>23628.472479986118</v>
      </c>
    </row>
    <row r="89" spans="2:9" ht="15">
      <c r="B89" s="18">
        <f t="shared" si="19"/>
        <v>77</v>
      </c>
      <c r="C89" s="19">
        <f t="shared" si="20"/>
        <v>47604</v>
      </c>
      <c r="D89" s="20">
        <f t="shared" si="21"/>
        <v>11703.312844431497</v>
      </c>
      <c r="E89" s="20">
        <f t="shared" si="16"/>
        <v>83.58115923064828</v>
      </c>
      <c r="F89" s="20">
        <f t="shared" si="17"/>
        <v>227.31979445337987</v>
      </c>
      <c r="G89" s="20">
        <f t="shared" si="18"/>
        <v>11475.993049978117</v>
      </c>
      <c r="H89" s="20">
        <f t="shared" si="22"/>
        <v>10415.36648364829</v>
      </c>
      <c r="I89" s="20">
        <f t="shared" si="23"/>
        <v>23939.373433670145</v>
      </c>
    </row>
    <row r="90" spans="2:9" ht="15">
      <c r="B90" s="18">
        <f t="shared" si="19"/>
        <v>78</v>
      </c>
      <c r="C90" s="19">
        <f t="shared" si="20"/>
        <v>47635</v>
      </c>
      <c r="D90" s="20">
        <f t="shared" si="21"/>
        <v>11475.993049978117</v>
      </c>
      <c r="E90" s="20">
        <f t="shared" si="16"/>
        <v>81.95771703192705</v>
      </c>
      <c r="F90" s="20">
        <f t="shared" si="17"/>
        <v>228.9432366521011</v>
      </c>
      <c r="G90" s="20">
        <f t="shared" si="18"/>
        <v>11247.049813326015</v>
      </c>
      <c r="H90" s="20">
        <f t="shared" si="22"/>
        <v>10497.324200680216</v>
      </c>
      <c r="I90" s="20">
        <f t="shared" si="23"/>
        <v>24250.274387354173</v>
      </c>
    </row>
    <row r="91" spans="2:9" ht="15">
      <c r="B91" s="18">
        <f t="shared" si="19"/>
        <v>79</v>
      </c>
      <c r="C91" s="19">
        <f t="shared" si="20"/>
        <v>47665</v>
      </c>
      <c r="D91" s="20">
        <f t="shared" si="21"/>
        <v>11247.049813326015</v>
      </c>
      <c r="E91" s="20">
        <f t="shared" si="16"/>
        <v>80.32268075016997</v>
      </c>
      <c r="F91" s="20">
        <f t="shared" si="17"/>
        <v>230.57827293385816</v>
      </c>
      <c r="G91" s="20">
        <f t="shared" si="18"/>
        <v>11016.471540392156</v>
      </c>
      <c r="H91" s="20">
        <f t="shared" si="22"/>
        <v>10577.646881430386</v>
      </c>
      <c r="I91" s="20">
        <f t="shared" si="23"/>
        <v>24561.1753410382</v>
      </c>
    </row>
    <row r="92" spans="2:9" ht="15">
      <c r="B92" s="18">
        <f t="shared" si="19"/>
        <v>80</v>
      </c>
      <c r="C92" s="19">
        <f t="shared" si="20"/>
        <v>47696</v>
      </c>
      <c r="D92" s="20">
        <f t="shared" si="21"/>
        <v>11016.471540392156</v>
      </c>
      <c r="E92" s="20">
        <f t="shared" si="16"/>
        <v>78.67596758430065</v>
      </c>
      <c r="F92" s="20">
        <f t="shared" si="17"/>
        <v>232.2249860997275</v>
      </c>
      <c r="G92" s="20">
        <f t="shared" si="18"/>
        <v>10784.24655429243</v>
      </c>
      <c r="H92" s="20">
        <f t="shared" si="22"/>
        <v>10656.322849014687</v>
      </c>
      <c r="I92" s="20">
        <f t="shared" si="23"/>
        <v>24872.07629472223</v>
      </c>
    </row>
    <row r="93" spans="2:9" ht="15">
      <c r="B93" s="18">
        <f t="shared" si="19"/>
        <v>81</v>
      </c>
      <c r="C93" s="19">
        <f t="shared" si="20"/>
        <v>47727</v>
      </c>
      <c r="D93" s="20">
        <f t="shared" si="21"/>
        <v>10784.24655429243</v>
      </c>
      <c r="E93" s="20">
        <f t="shared" si="16"/>
        <v>77.0174941419051</v>
      </c>
      <c r="F93" s="20">
        <f t="shared" si="17"/>
        <v>233.88345954212303</v>
      </c>
      <c r="G93" s="20">
        <f t="shared" si="18"/>
        <v>10550.363094750306</v>
      </c>
      <c r="H93" s="20">
        <f t="shared" si="22"/>
        <v>10733.340343156591</v>
      </c>
      <c r="I93" s="20">
        <f t="shared" si="23"/>
        <v>25182.977248406256</v>
      </c>
    </row>
    <row r="94" spans="2:9" ht="15">
      <c r="B94" s="18">
        <f t="shared" si="19"/>
        <v>82</v>
      </c>
      <c r="C94" s="19">
        <f t="shared" si="20"/>
        <v>47757</v>
      </c>
      <c r="D94" s="20">
        <f t="shared" si="21"/>
        <v>10550.363094750306</v>
      </c>
      <c r="E94" s="20">
        <f t="shared" si="16"/>
        <v>75.34717643500844</v>
      </c>
      <c r="F94" s="20">
        <f t="shared" si="17"/>
        <v>235.5537772490197</v>
      </c>
      <c r="G94" s="20">
        <f t="shared" si="18"/>
        <v>10314.809317501287</v>
      </c>
      <c r="H94" s="20">
        <f t="shared" si="22"/>
        <v>10808.6875195916</v>
      </c>
      <c r="I94" s="20">
        <f t="shared" si="23"/>
        <v>25493.878202090284</v>
      </c>
    </row>
    <row r="95" spans="2:9" ht="15">
      <c r="B95" s="18">
        <f t="shared" si="19"/>
        <v>83</v>
      </c>
      <c r="C95" s="19">
        <f t="shared" si="20"/>
        <v>47788</v>
      </c>
      <c r="D95" s="20">
        <f t="shared" si="21"/>
        <v>10314.809317501287</v>
      </c>
      <c r="E95" s="20">
        <f t="shared" si="16"/>
        <v>73.6649298758217</v>
      </c>
      <c r="F95" s="20">
        <f t="shared" si="17"/>
        <v>237.23602380820643</v>
      </c>
      <c r="G95" s="20">
        <f t="shared" si="18"/>
        <v>10077.573293693082</v>
      </c>
      <c r="H95" s="20">
        <f t="shared" si="22"/>
        <v>10882.352449467422</v>
      </c>
      <c r="I95" s="20">
        <f t="shared" si="23"/>
        <v>25804.77915577431</v>
      </c>
    </row>
    <row r="96" spans="2:9" ht="15">
      <c r="B96" s="18">
        <f t="shared" si="19"/>
        <v>84</v>
      </c>
      <c r="C96" s="19">
        <f t="shared" si="20"/>
        <v>47818</v>
      </c>
      <c r="D96" s="20">
        <f t="shared" si="21"/>
        <v>10077.573293693082</v>
      </c>
      <c r="E96" s="20">
        <f t="shared" si="16"/>
        <v>71.9706692724581</v>
      </c>
      <c r="F96" s="20">
        <f t="shared" si="17"/>
        <v>238.93028441157003</v>
      </c>
      <c r="G96" s="20">
        <f t="shared" si="18"/>
        <v>9838.643009281512</v>
      </c>
      <c r="H96" s="20">
        <f t="shared" si="22"/>
        <v>10954.32311873988</v>
      </c>
      <c r="I96" s="20">
        <f t="shared" si="23"/>
        <v>26115.68010945834</v>
      </c>
    </row>
    <row r="97" spans="2:9" ht="15">
      <c r="B97" s="18">
        <f t="shared" si="19"/>
        <v>85</v>
      </c>
      <c r="C97" s="19">
        <f t="shared" si="20"/>
        <v>47849</v>
      </c>
      <c r="D97" s="20">
        <f t="shared" si="21"/>
        <v>9838.643009281512</v>
      </c>
      <c r="E97" s="20">
        <f t="shared" si="16"/>
        <v>70.2643088246188</v>
      </c>
      <c r="F97" s="20">
        <f t="shared" si="17"/>
        <v>240.63664485940933</v>
      </c>
      <c r="G97" s="20">
        <f t="shared" si="18"/>
        <v>9598.006364422103</v>
      </c>
      <c r="H97" s="20">
        <f t="shared" si="22"/>
        <v>11024.587427564498</v>
      </c>
      <c r="I97" s="20">
        <f t="shared" si="23"/>
        <v>26426.581063142366</v>
      </c>
    </row>
    <row r="98" spans="2:9" ht="15">
      <c r="B98" s="18">
        <f t="shared" si="19"/>
        <v>86</v>
      </c>
      <c r="C98" s="19">
        <f t="shared" si="20"/>
        <v>47880</v>
      </c>
      <c r="D98" s="20">
        <f t="shared" si="21"/>
        <v>9598.006364422103</v>
      </c>
      <c r="E98" s="20">
        <f t="shared" si="16"/>
        <v>68.54576211924785</v>
      </c>
      <c r="F98" s="20">
        <f t="shared" si="17"/>
        <v>242.35519156478028</v>
      </c>
      <c r="G98" s="20">
        <f t="shared" si="18"/>
        <v>9355.651172857322</v>
      </c>
      <c r="H98" s="20">
        <f t="shared" si="22"/>
        <v>11093.133189683746</v>
      </c>
      <c r="I98" s="20">
        <f t="shared" si="23"/>
        <v>26737.482016826394</v>
      </c>
    </row>
    <row r="99" spans="2:9" ht="15">
      <c r="B99" s="18">
        <f t="shared" si="19"/>
        <v>87</v>
      </c>
      <c r="C99" s="19">
        <f t="shared" si="20"/>
        <v>47908</v>
      </c>
      <c r="D99" s="20">
        <f t="shared" si="21"/>
        <v>9355.651172857322</v>
      </c>
      <c r="E99" s="20">
        <f t="shared" si="16"/>
        <v>66.81494212615604</v>
      </c>
      <c r="F99" s="20">
        <f t="shared" si="17"/>
        <v>244.0860115578721</v>
      </c>
      <c r="G99" s="20">
        <f t="shared" si="18"/>
        <v>9111.56516129945</v>
      </c>
      <c r="H99" s="20">
        <f t="shared" si="22"/>
        <v>11159.948131809902</v>
      </c>
      <c r="I99" s="20">
        <f t="shared" si="23"/>
        <v>27048.38297051042</v>
      </c>
    </row>
    <row r="100" spans="2:9" ht="15">
      <c r="B100" s="18">
        <f t="shared" si="19"/>
        <v>88</v>
      </c>
      <c r="C100" s="19">
        <f t="shared" si="20"/>
        <v>47939</v>
      </c>
      <c r="D100" s="20">
        <f t="shared" si="21"/>
        <v>9111.56516129945</v>
      </c>
      <c r="E100" s="20">
        <f t="shared" si="16"/>
        <v>65.07176119361357</v>
      </c>
      <c r="F100" s="20">
        <f t="shared" si="17"/>
        <v>245.82919249041458</v>
      </c>
      <c r="G100" s="20">
        <f t="shared" si="18"/>
        <v>8865.735968809035</v>
      </c>
      <c r="H100" s="20">
        <f t="shared" si="22"/>
        <v>11225.019893003517</v>
      </c>
      <c r="I100" s="20">
        <f t="shared" si="23"/>
        <v>27359.28392419445</v>
      </c>
    </row>
    <row r="101" spans="2:9" ht="15">
      <c r="B101" s="18">
        <f t="shared" si="19"/>
        <v>89</v>
      </c>
      <c r="C101" s="19">
        <f t="shared" si="20"/>
        <v>47969</v>
      </c>
      <c r="D101" s="20">
        <f t="shared" si="21"/>
        <v>8865.735968809035</v>
      </c>
      <c r="E101" s="20">
        <f t="shared" si="16"/>
        <v>63.31613104391119</v>
      </c>
      <c r="F101" s="20">
        <f t="shared" si="17"/>
        <v>247.58482264011695</v>
      </c>
      <c r="G101" s="20">
        <f t="shared" si="18"/>
        <v>8618.151146168917</v>
      </c>
      <c r="H101" s="20">
        <f t="shared" si="22"/>
        <v>11288.336024047429</v>
      </c>
      <c r="I101" s="20">
        <f t="shared" si="23"/>
        <v>27670.184877878477</v>
      </c>
    </row>
    <row r="102" spans="2:9" ht="15">
      <c r="B102" s="18">
        <f t="shared" si="19"/>
        <v>90</v>
      </c>
      <c r="C102" s="19">
        <f t="shared" si="20"/>
        <v>48000</v>
      </c>
      <c r="D102" s="20">
        <f t="shared" si="21"/>
        <v>8618.151146168917</v>
      </c>
      <c r="E102" s="20">
        <f t="shared" si="16"/>
        <v>61.54796276888968</v>
      </c>
      <c r="F102" s="20">
        <f t="shared" si="17"/>
        <v>249.35299091513846</v>
      </c>
      <c r="G102" s="20">
        <f t="shared" si="18"/>
        <v>8368.798155253779</v>
      </c>
      <c r="H102" s="20">
        <f t="shared" si="22"/>
        <v>11349.883986816318</v>
      </c>
      <c r="I102" s="20">
        <f t="shared" si="23"/>
        <v>27981.085831562505</v>
      </c>
    </row>
    <row r="103" spans="2:9" ht="15">
      <c r="B103" s="18">
        <f t="shared" si="19"/>
        <v>91</v>
      </c>
      <c r="C103" s="19">
        <f t="shared" si="20"/>
        <v>48030</v>
      </c>
      <c r="D103" s="20">
        <f t="shared" si="21"/>
        <v>8368.798155253779</v>
      </c>
      <c r="E103" s="20">
        <f t="shared" si="16"/>
        <v>59.7671668254374</v>
      </c>
      <c r="F103" s="20">
        <f t="shared" si="17"/>
        <v>251.13378685859072</v>
      </c>
      <c r="G103" s="20">
        <f t="shared" si="18"/>
        <v>8117.664368395188</v>
      </c>
      <c r="H103" s="20">
        <f t="shared" si="22"/>
        <v>11409.651153641755</v>
      </c>
      <c r="I103" s="20">
        <f t="shared" si="23"/>
        <v>28291.986785246532</v>
      </c>
    </row>
    <row r="104" spans="2:9" ht="15">
      <c r="B104" s="18">
        <f t="shared" si="19"/>
        <v>92</v>
      </c>
      <c r="C104" s="19">
        <f t="shared" si="20"/>
        <v>48061</v>
      </c>
      <c r="D104" s="20">
        <f t="shared" si="21"/>
        <v>8117.664368395188</v>
      </c>
      <c r="E104" s="20">
        <f t="shared" si="16"/>
        <v>57.97365303095563</v>
      </c>
      <c r="F104" s="20">
        <f t="shared" si="17"/>
        <v>252.9273006530725</v>
      </c>
      <c r="G104" s="20">
        <f t="shared" si="18"/>
        <v>7864.737067742115</v>
      </c>
      <c r="H104" s="20">
        <f t="shared" si="22"/>
        <v>11467.624806672711</v>
      </c>
      <c r="I104" s="20">
        <f t="shared" si="23"/>
        <v>28602.88773893056</v>
      </c>
    </row>
    <row r="105" spans="2:9" ht="15">
      <c r="B105" s="18">
        <f t="shared" si="19"/>
        <v>93</v>
      </c>
      <c r="C105" s="19">
        <f t="shared" si="20"/>
        <v>48092</v>
      </c>
      <c r="D105" s="20">
        <f t="shared" si="21"/>
        <v>7864.737067742115</v>
      </c>
      <c r="E105" s="20">
        <f t="shared" si="16"/>
        <v>56.167330558791605</v>
      </c>
      <c r="F105" s="20">
        <f t="shared" si="17"/>
        <v>254.73362312523653</v>
      </c>
      <c r="G105" s="20">
        <f t="shared" si="18"/>
        <v>7610.003444616878</v>
      </c>
      <c r="H105" s="20">
        <f t="shared" si="22"/>
        <v>11523.792137231503</v>
      </c>
      <c r="I105" s="20">
        <f t="shared" si="23"/>
        <v>28913.788692614587</v>
      </c>
    </row>
    <row r="106" spans="2:9" ht="15">
      <c r="B106" s="18">
        <f t="shared" si="19"/>
        <v>94</v>
      </c>
      <c r="C106" s="19">
        <f t="shared" si="20"/>
        <v>48122</v>
      </c>
      <c r="D106" s="20">
        <f t="shared" si="21"/>
        <v>7610.003444616878</v>
      </c>
      <c r="E106" s="20">
        <f t="shared" si="16"/>
        <v>54.34810793363887</v>
      </c>
      <c r="F106" s="20">
        <f t="shared" si="17"/>
        <v>256.5528457503893</v>
      </c>
      <c r="G106" s="20">
        <f t="shared" si="18"/>
        <v>7353.450598866489</v>
      </c>
      <c r="H106" s="20">
        <f t="shared" si="22"/>
        <v>11578.140245165143</v>
      </c>
      <c r="I106" s="20">
        <f t="shared" si="23"/>
        <v>29224.689646298615</v>
      </c>
    </row>
    <row r="107" spans="2:9" ht="15">
      <c r="B107" s="18">
        <f t="shared" si="19"/>
        <v>95</v>
      </c>
      <c r="C107" s="19">
        <f t="shared" si="20"/>
        <v>48153</v>
      </c>
      <c r="D107" s="20">
        <f t="shared" si="21"/>
        <v>7353.450598866489</v>
      </c>
      <c r="E107" s="20">
        <f t="shared" si="16"/>
        <v>52.51589302690484</v>
      </c>
      <c r="F107" s="20">
        <f t="shared" si="17"/>
        <v>258.3850606571233</v>
      </c>
      <c r="G107" s="20">
        <f t="shared" si="18"/>
        <v>7095.0655382093655</v>
      </c>
      <c r="H107" s="20">
        <f t="shared" si="22"/>
        <v>11630.656138192047</v>
      </c>
      <c r="I107" s="20">
        <f t="shared" si="23"/>
        <v>29535.590599982643</v>
      </c>
    </row>
    <row r="108" spans="2:9" ht="15">
      <c r="B108" s="18">
        <f t="shared" si="19"/>
        <v>96</v>
      </c>
      <c r="C108" s="19">
        <f t="shared" si="20"/>
        <v>48183</v>
      </c>
      <c r="D108" s="20">
        <f t="shared" si="21"/>
        <v>7095.0655382093655</v>
      </c>
      <c r="E108" s="20">
        <f t="shared" si="16"/>
        <v>50.67059305204522</v>
      </c>
      <c r="F108" s="20">
        <f t="shared" si="17"/>
        <v>260.23036063198293</v>
      </c>
      <c r="G108" s="20">
        <f t="shared" si="18"/>
        <v>6834.835177577383</v>
      </c>
      <c r="H108" s="20">
        <f t="shared" si="22"/>
        <v>11681.326731244093</v>
      </c>
      <c r="I108" s="20">
        <f t="shared" si="23"/>
        <v>29846.49155366667</v>
      </c>
    </row>
    <row r="109" spans="2:9" ht="15">
      <c r="B109" s="18">
        <f t="shared" si="19"/>
        <v>97</v>
      </c>
      <c r="C109" s="19">
        <f t="shared" si="20"/>
        <v>48214</v>
      </c>
      <c r="D109" s="20">
        <f t="shared" si="21"/>
        <v>6834.835177577383</v>
      </c>
      <c r="E109" s="20">
        <f aca="true" t="shared" si="24" ref="E109:E132">D$9/G$9*D109</f>
        <v>48.812114559865144</v>
      </c>
      <c r="F109" s="20">
        <f aca="true" t="shared" si="25" ref="F109:F132">H$9-E109</f>
        <v>262.088839124163</v>
      </c>
      <c r="G109" s="20">
        <f aca="true" t="shared" si="26" ref="G109:G132">D109-F109</f>
        <v>6572.746338453219</v>
      </c>
      <c r="H109" s="20">
        <f t="shared" si="22"/>
        <v>11730.138845803958</v>
      </c>
      <c r="I109" s="20">
        <f t="shared" si="23"/>
        <v>30157.392507350698</v>
      </c>
    </row>
    <row r="110" spans="2:9" ht="15">
      <c r="B110" s="18">
        <f aca="true" t="shared" si="27" ref="B110:B132">B109+1</f>
        <v>98</v>
      </c>
      <c r="C110" s="19">
        <f aca="true" t="shared" si="28" ref="C110:C132">DATE((YEAR(C109)-1900),MONTH(C109)+1,1)</f>
        <v>48245</v>
      </c>
      <c r="D110" s="20">
        <f aca="true" t="shared" si="29" ref="D110:D132">G109</f>
        <v>6572.746338453219</v>
      </c>
      <c r="E110" s="20">
        <f t="shared" si="24"/>
        <v>46.94036343378674</v>
      </c>
      <c r="F110" s="20">
        <f t="shared" si="25"/>
        <v>263.9605902502414</v>
      </c>
      <c r="G110" s="20">
        <f t="shared" si="26"/>
        <v>6308.785748202978</v>
      </c>
      <c r="H110" s="20">
        <f aca="true" t="shared" si="30" ref="H110:H132">H109+E110</f>
        <v>11777.079209237745</v>
      </c>
      <c r="I110" s="20">
        <f aca="true" t="shared" si="31" ref="I110:I132">E110+F110+I109</f>
        <v>30468.293461034726</v>
      </c>
    </row>
    <row r="111" spans="2:9" ht="15">
      <c r="B111" s="18">
        <f t="shared" si="27"/>
        <v>99</v>
      </c>
      <c r="C111" s="19">
        <f t="shared" si="28"/>
        <v>48274</v>
      </c>
      <c r="D111" s="20">
        <f t="shared" si="29"/>
        <v>6308.785748202978</v>
      </c>
      <c r="E111" s="20">
        <f t="shared" si="24"/>
        <v>45.055244885082935</v>
      </c>
      <c r="F111" s="20">
        <f t="shared" si="25"/>
        <v>265.8457087989452</v>
      </c>
      <c r="G111" s="20">
        <f t="shared" si="26"/>
        <v>6042.940039404032</v>
      </c>
      <c r="H111" s="20">
        <f t="shared" si="30"/>
        <v>11822.134454122828</v>
      </c>
      <c r="I111" s="20">
        <f t="shared" si="31"/>
        <v>30779.194414718753</v>
      </c>
    </row>
    <row r="112" spans="2:9" ht="15">
      <c r="B112" s="18">
        <f t="shared" si="27"/>
        <v>100</v>
      </c>
      <c r="C112" s="19">
        <f t="shared" si="28"/>
        <v>48305</v>
      </c>
      <c r="D112" s="20">
        <f t="shared" si="29"/>
        <v>6042.940039404032</v>
      </c>
      <c r="E112" s="20">
        <f t="shared" si="24"/>
        <v>43.15666344807713</v>
      </c>
      <c r="F112" s="20">
        <f t="shared" si="25"/>
        <v>267.744290235951</v>
      </c>
      <c r="G112" s="20">
        <f t="shared" si="26"/>
        <v>5775.195749168081</v>
      </c>
      <c r="H112" s="20">
        <f t="shared" si="30"/>
        <v>11865.291117570905</v>
      </c>
      <c r="I112" s="20">
        <f t="shared" si="31"/>
        <v>31090.09536840278</v>
      </c>
    </row>
    <row r="113" spans="2:9" ht="15">
      <c r="B113" s="18">
        <f t="shared" si="27"/>
        <v>101</v>
      </c>
      <c r="C113" s="19">
        <f t="shared" si="28"/>
        <v>48335</v>
      </c>
      <c r="D113" s="20">
        <f t="shared" si="29"/>
        <v>5775.195749168081</v>
      </c>
      <c r="E113" s="20">
        <f t="shared" si="24"/>
        <v>41.24452297530872</v>
      </c>
      <c r="F113" s="20">
        <f t="shared" si="25"/>
        <v>269.6564307087194</v>
      </c>
      <c r="G113" s="20">
        <f t="shared" si="26"/>
        <v>5505.539318459362</v>
      </c>
      <c r="H113" s="20">
        <f t="shared" si="30"/>
        <v>11906.535640546213</v>
      </c>
      <c r="I113" s="20">
        <f t="shared" si="31"/>
        <v>31400.99632208681</v>
      </c>
    </row>
    <row r="114" spans="2:9" ht="15">
      <c r="B114" s="18">
        <f t="shared" si="27"/>
        <v>102</v>
      </c>
      <c r="C114" s="19">
        <f t="shared" si="28"/>
        <v>48366</v>
      </c>
      <c r="D114" s="20">
        <f t="shared" si="29"/>
        <v>5505.539318459362</v>
      </c>
      <c r="E114" s="20">
        <f t="shared" si="24"/>
        <v>39.318726632663946</v>
      </c>
      <c r="F114" s="20">
        <f t="shared" si="25"/>
        <v>271.5822270513642</v>
      </c>
      <c r="G114" s="20">
        <f t="shared" si="26"/>
        <v>5233.957091407998</v>
      </c>
      <c r="H114" s="20">
        <f t="shared" si="30"/>
        <v>11945.854367178878</v>
      </c>
      <c r="I114" s="20">
        <f t="shared" si="31"/>
        <v>31711.897275770836</v>
      </c>
    </row>
    <row r="115" spans="2:9" ht="15">
      <c r="B115" s="18">
        <f t="shared" si="27"/>
        <v>103</v>
      </c>
      <c r="C115" s="19">
        <f t="shared" si="28"/>
        <v>48396</v>
      </c>
      <c r="D115" s="20">
        <f t="shared" si="29"/>
        <v>5233.957091407998</v>
      </c>
      <c r="E115" s="20">
        <f t="shared" si="24"/>
        <v>37.37917689447212</v>
      </c>
      <c r="F115" s="20">
        <f t="shared" si="25"/>
        <v>273.52177678955604</v>
      </c>
      <c r="G115" s="20">
        <f t="shared" si="26"/>
        <v>4960.435314618442</v>
      </c>
      <c r="H115" s="20">
        <f t="shared" si="30"/>
        <v>11983.23354407335</v>
      </c>
      <c r="I115" s="20">
        <f t="shared" si="31"/>
        <v>32022.798229454864</v>
      </c>
    </row>
    <row r="116" spans="2:9" ht="15">
      <c r="B116" s="18">
        <f t="shared" si="27"/>
        <v>104</v>
      </c>
      <c r="C116" s="19">
        <f t="shared" si="28"/>
        <v>48427</v>
      </c>
      <c r="D116" s="20">
        <f t="shared" si="29"/>
        <v>4960.435314618442</v>
      </c>
      <c r="E116" s="20">
        <f t="shared" si="24"/>
        <v>35.42577553856671</v>
      </c>
      <c r="F116" s="20">
        <f t="shared" si="25"/>
        <v>275.4751781454614</v>
      </c>
      <c r="G116" s="20">
        <f t="shared" si="26"/>
        <v>4684.960136472981</v>
      </c>
      <c r="H116" s="20">
        <f t="shared" si="30"/>
        <v>12018.659319611916</v>
      </c>
      <c r="I116" s="20">
        <f t="shared" si="31"/>
        <v>32333.69918313889</v>
      </c>
    </row>
    <row r="117" spans="2:9" ht="15">
      <c r="B117" s="18">
        <f t="shared" si="27"/>
        <v>105</v>
      </c>
      <c r="C117" s="19">
        <f t="shared" si="28"/>
        <v>48458</v>
      </c>
      <c r="D117" s="20">
        <f t="shared" si="29"/>
        <v>4684.960136472981</v>
      </c>
      <c r="E117" s="20">
        <f t="shared" si="24"/>
        <v>33.45842364131121</v>
      </c>
      <c r="F117" s="20">
        <f t="shared" si="25"/>
        <v>277.44253004271695</v>
      </c>
      <c r="G117" s="20">
        <f t="shared" si="26"/>
        <v>4407.517606430263</v>
      </c>
      <c r="H117" s="20">
        <f t="shared" si="30"/>
        <v>12052.117743253228</v>
      </c>
      <c r="I117" s="20">
        <f t="shared" si="31"/>
        <v>32644.60013682292</v>
      </c>
    </row>
    <row r="118" spans="2:9" ht="15">
      <c r="B118" s="18">
        <f t="shared" si="27"/>
        <v>106</v>
      </c>
      <c r="C118" s="19">
        <f t="shared" si="28"/>
        <v>48488</v>
      </c>
      <c r="D118" s="20">
        <f t="shared" si="29"/>
        <v>4407.517606430263</v>
      </c>
      <c r="E118" s="20">
        <f t="shared" si="24"/>
        <v>31.477021572589464</v>
      </c>
      <c r="F118" s="20">
        <f t="shared" si="25"/>
        <v>279.42393211143866</v>
      </c>
      <c r="G118" s="20">
        <f t="shared" si="26"/>
        <v>4128.093674318825</v>
      </c>
      <c r="H118" s="20">
        <f t="shared" si="30"/>
        <v>12083.594764825817</v>
      </c>
      <c r="I118" s="20">
        <f t="shared" si="31"/>
        <v>32955.50109050695</v>
      </c>
    </row>
    <row r="119" spans="2:9" ht="15">
      <c r="B119" s="18">
        <f t="shared" si="27"/>
        <v>107</v>
      </c>
      <c r="C119" s="19">
        <f t="shared" si="28"/>
        <v>48519</v>
      </c>
      <c r="D119" s="20">
        <f t="shared" si="29"/>
        <v>4128.093674318825</v>
      </c>
      <c r="E119" s="20">
        <f t="shared" si="24"/>
        <v>29.481468990760277</v>
      </c>
      <c r="F119" s="20">
        <f t="shared" si="25"/>
        <v>281.41948469326786</v>
      </c>
      <c r="G119" s="20">
        <f t="shared" si="26"/>
        <v>3846.674189625557</v>
      </c>
      <c r="H119" s="20">
        <f t="shared" si="30"/>
        <v>12113.076233816577</v>
      </c>
      <c r="I119" s="20">
        <f t="shared" si="31"/>
        <v>33266.40204419098</v>
      </c>
    </row>
    <row r="120" spans="2:9" ht="15">
      <c r="B120" s="18">
        <f t="shared" si="27"/>
        <v>108</v>
      </c>
      <c r="C120" s="19">
        <f t="shared" si="28"/>
        <v>48549</v>
      </c>
      <c r="D120" s="20">
        <f t="shared" si="29"/>
        <v>3846.674189625557</v>
      </c>
      <c r="E120" s="20">
        <f t="shared" si="24"/>
        <v>27.471664837575855</v>
      </c>
      <c r="F120" s="20">
        <f t="shared" si="25"/>
        <v>283.42928884645227</v>
      </c>
      <c r="G120" s="20">
        <f t="shared" si="26"/>
        <v>3563.2449007791047</v>
      </c>
      <c r="H120" s="20">
        <f t="shared" si="30"/>
        <v>12140.547898654153</v>
      </c>
      <c r="I120" s="20">
        <f t="shared" si="31"/>
        <v>33577.30299787501</v>
      </c>
    </row>
    <row r="121" spans="2:9" ht="15">
      <c r="B121" s="18">
        <f t="shared" si="27"/>
        <v>109</v>
      </c>
      <c r="C121" s="19">
        <f t="shared" si="28"/>
        <v>48580</v>
      </c>
      <c r="D121" s="20">
        <f t="shared" si="29"/>
        <v>3563.2449007791047</v>
      </c>
      <c r="E121" s="20">
        <f t="shared" si="24"/>
        <v>25.447507333064106</v>
      </c>
      <c r="F121" s="20">
        <f t="shared" si="25"/>
        <v>285.45344635096404</v>
      </c>
      <c r="G121" s="20">
        <f t="shared" si="26"/>
        <v>3277.7914544281407</v>
      </c>
      <c r="H121" s="20">
        <f t="shared" si="30"/>
        <v>12165.995405987218</v>
      </c>
      <c r="I121" s="20">
        <f t="shared" si="31"/>
        <v>33888.203951559044</v>
      </c>
    </row>
    <row r="122" spans="2:9" ht="15">
      <c r="B122" s="18">
        <f t="shared" si="27"/>
        <v>110</v>
      </c>
      <c r="C122" s="19">
        <f t="shared" si="28"/>
        <v>48611</v>
      </c>
      <c r="D122" s="20">
        <f t="shared" si="29"/>
        <v>3277.7914544281407</v>
      </c>
      <c r="E122" s="20">
        <f t="shared" si="24"/>
        <v>23.408893970374304</v>
      </c>
      <c r="F122" s="20">
        <f t="shared" si="25"/>
        <v>287.4920597136538</v>
      </c>
      <c r="G122" s="20">
        <f t="shared" si="26"/>
        <v>2990.299394714487</v>
      </c>
      <c r="H122" s="20">
        <f t="shared" si="30"/>
        <v>12189.404299957592</v>
      </c>
      <c r="I122" s="20">
        <f t="shared" si="31"/>
        <v>34199.104905243075</v>
      </c>
    </row>
    <row r="123" spans="2:9" ht="15">
      <c r="B123" s="18">
        <f t="shared" si="27"/>
        <v>111</v>
      </c>
      <c r="C123" s="19">
        <f t="shared" si="28"/>
        <v>48639</v>
      </c>
      <c r="D123" s="20">
        <f t="shared" si="29"/>
        <v>2990.299394714487</v>
      </c>
      <c r="E123" s="20">
        <f t="shared" si="24"/>
        <v>21.355721510585962</v>
      </c>
      <c r="F123" s="20">
        <f t="shared" si="25"/>
        <v>289.5452321734422</v>
      </c>
      <c r="G123" s="20">
        <f t="shared" si="26"/>
        <v>2700.754162541045</v>
      </c>
      <c r="H123" s="20">
        <f t="shared" si="30"/>
        <v>12210.760021468179</v>
      </c>
      <c r="I123" s="20">
        <f t="shared" si="31"/>
        <v>34510.00585892711</v>
      </c>
    </row>
    <row r="124" spans="2:9" ht="15">
      <c r="B124" s="18">
        <f t="shared" si="27"/>
        <v>112</v>
      </c>
      <c r="C124" s="19">
        <f t="shared" si="28"/>
        <v>48670</v>
      </c>
      <c r="D124" s="20">
        <f t="shared" si="29"/>
        <v>2700.754162541045</v>
      </c>
      <c r="E124" s="20">
        <f t="shared" si="24"/>
        <v>19.28788597748063</v>
      </c>
      <c r="F124" s="20">
        <f t="shared" si="25"/>
        <v>291.6130677065475</v>
      </c>
      <c r="G124" s="20">
        <f t="shared" si="26"/>
        <v>2409.1410948344974</v>
      </c>
      <c r="H124" s="20">
        <f t="shared" si="30"/>
        <v>12230.04790744566</v>
      </c>
      <c r="I124" s="20">
        <f t="shared" si="31"/>
        <v>34820.90681261114</v>
      </c>
    </row>
    <row r="125" spans="2:9" ht="15">
      <c r="B125" s="18">
        <f t="shared" si="27"/>
        <v>113</v>
      </c>
      <c r="C125" s="19">
        <f t="shared" si="28"/>
        <v>48700</v>
      </c>
      <c r="D125" s="20">
        <f t="shared" si="29"/>
        <v>2409.1410948344974</v>
      </c>
      <c r="E125" s="20">
        <f t="shared" si="24"/>
        <v>17.20528265227637</v>
      </c>
      <c r="F125" s="20">
        <f t="shared" si="25"/>
        <v>293.6956710317518</v>
      </c>
      <c r="G125" s="20">
        <f t="shared" si="26"/>
        <v>2115.4454238027456</v>
      </c>
      <c r="H125" s="20">
        <f t="shared" si="30"/>
        <v>12247.253190097936</v>
      </c>
      <c r="I125" s="20">
        <f t="shared" si="31"/>
        <v>35131.80776629517</v>
      </c>
    </row>
    <row r="126" spans="2:9" ht="15">
      <c r="B126" s="18">
        <f t="shared" si="27"/>
        <v>114</v>
      </c>
      <c r="C126" s="19">
        <f t="shared" si="28"/>
        <v>48731</v>
      </c>
      <c r="D126" s="20">
        <f t="shared" si="29"/>
        <v>2115.4454238027456</v>
      </c>
      <c r="E126" s="20">
        <f t="shared" si="24"/>
        <v>15.107806068324608</v>
      </c>
      <c r="F126" s="20">
        <f t="shared" si="25"/>
        <v>295.7931476157035</v>
      </c>
      <c r="G126" s="20">
        <f t="shared" si="26"/>
        <v>1819.6522761870422</v>
      </c>
      <c r="H126" s="20">
        <f t="shared" si="30"/>
        <v>12262.36099616626</v>
      </c>
      <c r="I126" s="20">
        <f t="shared" si="31"/>
        <v>35442.7087199792</v>
      </c>
    </row>
    <row r="127" spans="2:9" ht="15">
      <c r="B127" s="18">
        <f t="shared" si="27"/>
        <v>115</v>
      </c>
      <c r="C127" s="19">
        <f t="shared" si="28"/>
        <v>48761</v>
      </c>
      <c r="D127" s="20">
        <f t="shared" si="29"/>
        <v>1819.6522761870422</v>
      </c>
      <c r="E127" s="20">
        <f t="shared" si="24"/>
        <v>12.995350005769126</v>
      </c>
      <c r="F127" s="20">
        <f t="shared" si="25"/>
        <v>297.905603678259</v>
      </c>
      <c r="G127" s="20">
        <f t="shared" si="26"/>
        <v>1521.7466725087831</v>
      </c>
      <c r="H127" s="20">
        <f t="shared" si="30"/>
        <v>12275.35634617203</v>
      </c>
      <c r="I127" s="20">
        <f t="shared" si="31"/>
        <v>35753.60967366323</v>
      </c>
    </row>
    <row r="128" spans="2:9" ht="15">
      <c r="B128" s="18">
        <f t="shared" si="27"/>
        <v>116</v>
      </c>
      <c r="C128" s="19">
        <f t="shared" si="28"/>
        <v>48792</v>
      </c>
      <c r="D128" s="20">
        <f t="shared" si="29"/>
        <v>1521.7466725087831</v>
      </c>
      <c r="E128" s="20">
        <f t="shared" si="24"/>
        <v>10.867807486166893</v>
      </c>
      <c r="F128" s="20">
        <f t="shared" si="25"/>
        <v>300.03314619786124</v>
      </c>
      <c r="G128" s="20">
        <f t="shared" si="26"/>
        <v>1221.713526310922</v>
      </c>
      <c r="H128" s="20">
        <f t="shared" si="30"/>
        <v>12286.224153658197</v>
      </c>
      <c r="I128" s="20">
        <f t="shared" si="31"/>
        <v>36064.51062734726</v>
      </c>
    </row>
    <row r="129" spans="2:9" ht="15">
      <c r="B129" s="18">
        <f t="shared" si="27"/>
        <v>117</v>
      </c>
      <c r="C129" s="19">
        <f t="shared" si="28"/>
        <v>48823</v>
      </c>
      <c r="D129" s="20">
        <f t="shared" si="29"/>
        <v>1221.713526310922</v>
      </c>
      <c r="E129" s="20">
        <f t="shared" si="24"/>
        <v>8.7250707670705</v>
      </c>
      <c r="F129" s="20">
        <f t="shared" si="25"/>
        <v>302.1758829169576</v>
      </c>
      <c r="G129" s="20">
        <f t="shared" si="26"/>
        <v>919.5376433939643</v>
      </c>
      <c r="H129" s="20">
        <f t="shared" si="30"/>
        <v>12294.949224425267</v>
      </c>
      <c r="I129" s="20">
        <f t="shared" si="31"/>
        <v>36375.411581031294</v>
      </c>
    </row>
    <row r="130" spans="2:9" ht="15">
      <c r="B130" s="18">
        <f t="shared" si="27"/>
        <v>118</v>
      </c>
      <c r="C130" s="19">
        <f t="shared" si="28"/>
        <v>48853</v>
      </c>
      <c r="D130" s="20">
        <f t="shared" si="29"/>
        <v>919.5376433939643</v>
      </c>
      <c r="E130" s="20">
        <f t="shared" si="24"/>
        <v>6.567031336571896</v>
      </c>
      <c r="F130" s="20">
        <f t="shared" si="25"/>
        <v>304.3339223474562</v>
      </c>
      <c r="G130" s="20">
        <f t="shared" si="26"/>
        <v>615.2037210465081</v>
      </c>
      <c r="H130" s="20">
        <f t="shared" si="30"/>
        <v>12301.516255761839</v>
      </c>
      <c r="I130" s="20">
        <f t="shared" si="31"/>
        <v>36686.312534715325</v>
      </c>
    </row>
    <row r="131" spans="2:9" ht="15">
      <c r="B131" s="18">
        <f t="shared" si="27"/>
        <v>119</v>
      </c>
      <c r="C131" s="19">
        <f t="shared" si="28"/>
        <v>48884</v>
      </c>
      <c r="D131" s="20">
        <f t="shared" si="29"/>
        <v>615.2037210465081</v>
      </c>
      <c r="E131" s="20">
        <f t="shared" si="24"/>
        <v>4.393579907807146</v>
      </c>
      <c r="F131" s="20">
        <f t="shared" si="25"/>
        <v>306.507373776221</v>
      </c>
      <c r="G131" s="20">
        <f t="shared" si="26"/>
        <v>308.6963472702871</v>
      </c>
      <c r="H131" s="20">
        <f t="shared" si="30"/>
        <v>12305.909835669645</v>
      </c>
      <c r="I131" s="20">
        <f t="shared" si="31"/>
        <v>36997.21348839936</v>
      </c>
    </row>
    <row r="132" spans="2:9" ht="15">
      <c r="B132" s="18">
        <f t="shared" si="27"/>
        <v>120</v>
      </c>
      <c r="C132" s="19">
        <f t="shared" si="28"/>
        <v>48914</v>
      </c>
      <c r="D132" s="20">
        <f t="shared" si="29"/>
        <v>308.6963472702871</v>
      </c>
      <c r="E132" s="20">
        <f t="shared" si="24"/>
        <v>2.204606413421967</v>
      </c>
      <c r="F132" s="20">
        <f t="shared" si="25"/>
        <v>308.69634727060617</v>
      </c>
      <c r="G132" s="20">
        <f t="shared" si="26"/>
        <v>-3.190621100657154E-10</v>
      </c>
      <c r="H132" s="20">
        <f t="shared" si="30"/>
        <v>12308.114442083066</v>
      </c>
      <c r="I132" s="20">
        <f t="shared" si="31"/>
        <v>37308.11444208339</v>
      </c>
    </row>
  </sheetData>
  <sheetProtection password="8CB3" sheet="1" formatCells="0" formatColumns="0" formatRows="0" insertColumns="0" insertRows="0" insertHyperlinks="0" deleteColumns="0" deleteRows="0" sort="0" autoFilter="0" pivotTables="0"/>
  <mergeCells count="2">
    <mergeCell ref="H8:I8"/>
    <mergeCell ref="H9:I9"/>
  </mergeCells>
  <hyperlinks>
    <hyperlink ref="G7:I7" r:id="rId1" tooltip="Calcolo Rata di PreAmmortamento Tecnico Prestito + Excel" display="Calcolo Rata di PreAmmortamento Prestito + Excel"/>
    <hyperlink ref="E2:I2" r:id="rId2" tooltip="Prestiti Personali con Durata Fino A 15 Anni &amp; Banche che Li Fanno" display="Prestiti Personali con Durata Fino A 15 Anni &amp; Banche che Li Fanno"/>
    <hyperlink ref="E3:I3" r:id="rId3" tooltip="Calcolo Consolidamento Debiti in Unica Rata + Liquidità Aggiuntiva!" display="Calcolo Consolidamento Debiti in Unica Rata + Liquidità Aggiuntiva!"/>
    <hyperlink ref="E4:I4" r:id="rId4" tooltip="Piccoli Prestiti Personali A Partire da 500 Euro &amp; Istituti Che Li Erogano" display="Piccoli Prestiti Personali A Partire da 500 Euro: Istituti Che Li Erogano"/>
  </hyperlinks>
  <printOptions/>
  <pageMargins left="0.7" right="0.7" top="0.75" bottom="0.75" header="0.3" footer="0.3"/>
  <pageSetup horizontalDpi="600" verticalDpi="600" orientation="portrait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>www.socialfin.it</Manager>
  <Company>SocialFin.it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Foglio elettronico di calcolo piano ammortamento prestito in excel xls 2024</dc:title>
  <dc:subject>Download file calcolo piano ammortamento prestito excel xls SocialFin.it</dc:subject>
  <dc:creator>SocialFin.it</dc:creator>
  <cp:keywords>download; gratis; ammortamento; prestito; excel; xls; socialfin; file; calcolo; elettronico; foglio</cp:keywords>
  <dc:description>Download gratis di una applicazione di calcolo piano ammortamento prestito in excel xls SocialFin.it 2024</dc:description>
  <cp:lastModifiedBy>Rodolfo</cp:lastModifiedBy>
  <dcterms:created xsi:type="dcterms:W3CDTF">2017-03-25T19:38:15Z</dcterms:created>
  <dcterms:modified xsi:type="dcterms:W3CDTF">2024-01-07T11:45:11Z</dcterms:modified>
  <cp:category>software; programma; app; applicazione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alcolo piano ammortamento prestito excel xls">
    <vt:lpwstr>calcolo piano ammortamento prestito excel xls</vt:lpwstr>
  </property>
</Properties>
</file>